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17" documentId="120_S{2AC9BD13-BADA-5192-A53E-5A8FF88502F6}" xr6:coauthVersionLast="47" xr6:coauthVersionMax="47" xr10:uidLastSave="{DADB0EC8-1874-4512-8200-8374F503202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<sst xmlns="http://schemas.openxmlformats.org/spreadsheetml/2006/main" count="180295" uniqueCount="39130">
  <si>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</si>
  <si>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</si>
  <si>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</si>
  <si>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</si>
  <si>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</si>
  <si>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</si>
  <si>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</si>
  <si>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</si>
  <si>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</si>
  <si>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</si>
  <si>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</si>
  <si>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</si>
  <si>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</si>
  <si>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</si>
  <si>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</si>
  <si>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</si>
  <si>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</si>
  <si>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</si>
  <si>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</si>
  <si>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</si>
  <si>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</si>
  <si>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</si>
  <si>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</si>
  <si>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</si>
  <si>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</si>
  <si>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</si>
  <si>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</si>
  <si>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</si>
  <si>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</si>
  <si>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</si>
  <si>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</si>
  <si>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</si>
  <si>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</si>
  <si>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</si>
  <si>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</si>
  <si>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</si>
  <si>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</si>
  <si>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</si>
  <si>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</si>
  <si>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</si>
  <si>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</si>
  <si>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</si>
  <si>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</si>
  <si>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</si>
  <si>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</si>
  <si>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</si>
  <si>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</si>
  <si>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</si>
  <si>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</si>
  <si>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</si>
  <si>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</si>
  <si>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</si>
  <si>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</si>
  <si>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</si>
  <si>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</si>
  <si>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</si>
  <si>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</si>
  <si>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</si>
  <si>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</si>
  <si>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</si>
  <si>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</si>
  <si>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</si>
  <si>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</si>
  <si>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</si>
  <si>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</si>
  <si>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</si>
  <si>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</si>
  <si>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</si>
  <si>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</si>
  <si>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</si>
  <si>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</si>
  <si>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</si>
  <si>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</si>
  <si>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</si>
  <si>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</si>
  <si>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</si>
  <si>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</si>
  <si>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</si>
  <si>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</si>
  <si>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</si>
  <si>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</si>
  <si>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</si>
  <si>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</si>
  <si>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</si>
  <si>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</si>
  <si>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</si>
  <si>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</si>
  <si>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</si>
  <si>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</si>
  <si>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</si>
  <si>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</si>
  <si>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</si>
  <si>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</si>
  <si>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</si>
  <si>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</si>
  <si>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</si>
  <si>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</si>
  <si>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</si>
  <si>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</si>
  <si>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</si>
  <si>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</si>
  <si>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</si>
  <si>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</si>
  <si>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</si>
  <si>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</si>
  <si>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</si>
  <si>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</si>
  <si>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</si>
  <si>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</si>
  <si>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</si>
  <si>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</si>
  <si>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</si>
  <si>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</si>
  <si>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</si>
  <si>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</si>
  <si>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</si>
  <si>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</si>
  <si>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</si>
  <si>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</si>
  <si>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</si>
  <si>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</si>
  <si>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</si>
  <si>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</si>
  <si>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</si>
  <si>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</si>
  <si>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</si>
  <si>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</si>
  <si>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</si>
  <si>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</si>
  <si>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</si>
  <si>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</si>
  <si>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</si>
  <si>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</si>
  <si>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</si>
  <si>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</si>
  <si>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</si>
  <si>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</si>
  <si>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</si>
  <si>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</si>
  <si>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</si>
  <si>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</si>
  <si>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</si>
  <si>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</si>
  <si>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</si>
  <si>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</si>
  <si>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</si>
  <si>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</si>
  <si>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</si>
  <si>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</si>
  <si>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</si>
  <si>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</si>
  <si>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</si>
  <si>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</si>
  <si>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</si>
  <si>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</si>
  <si>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</si>
  <si>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</si>
  <si>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</si>
  <si>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</si>
  <si>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</si>
  <si>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</si>
  <si>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</si>
  <si>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</si>
  <si>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</si>
  <si>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</si>
  <si>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</si>
  <si>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</si>
  <si>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</si>
  <si>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</si>
  <si>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</si>
  <si>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</si>
  <si>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</si>
  <si>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</si>
  <si>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</si>
  <si>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</si>
  <si>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</si>
  <si>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</si>
  <si>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</si>
  <si>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</si>
  <si>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</si>
  <si>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</si>
  <si>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</si>
  <si>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</si>
  <si>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</si>
  <si>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</si>
  <si>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</si>
  <si>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</si>
  <si>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</si>
  <si>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</si>
  <si>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</si>
  <si>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</si>
  <si>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</si>
  <si>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</si>
  <si>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</si>
  <si>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</si>
  <si>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</si>
  <si>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</si>
  <si>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</si>
  <si>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</si>
  <si>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</si>
  <si>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</si>
  <si>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</si>
  <si>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</si>
  <si>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</si>
  <si>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</si>
  <si>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</si>
  <si>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</si>
  <si>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</si>
  <si>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</si>
  <si>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</si>
  <si>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</si>
  <si>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</si>
  <si>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</si>
  <si>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</si>
  <si>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</si>
  <si>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</si>
  <si>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</si>
  <si>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</si>
  <si>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</si>
  <si>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</si>
  <si>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</si>
  <si>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</si>
  <si>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</si>
  <si>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</si>
  <si>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</si>
  <si>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</si>
  <si>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</si>
  <si>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</si>
  <si>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</si>
  <si>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</si>
  <si>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</si>
  <si>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</si>
  <si>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</si>
  <si>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</si>
  <si>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</si>
  <si>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</si>
  <si>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</si>
  <si>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</si>
  <si>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</si>
  <si>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</si>
  <si>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</si>
  <si>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</si>
  <si>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</si>
  <si>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</si>
  <si>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</si>
  <si>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</si>
  <si>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</si>
  <si>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</si>
  <si>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</si>
  <si>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</si>
  <si>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</si>
  <si>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</si>
  <si>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</si>
  <si>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</si>
  <si>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</si>
  <si>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</si>
  <si>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</si>
  <si>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</si>
  <si>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</si>
  <si>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</si>
  <si>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</si>
  <si>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</si>
  <si>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</si>
  <si>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</si>
  <si>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</si>
  <si>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</si>
  <si>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</si>
  <si>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</si>
  <si>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</si>
  <si>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</si>
  <si>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</si>
  <si>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</si>
  <si>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</si>
  <si>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</si>
  <si>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</si>
  <si>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</si>
  <si>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</si>
  <si>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</si>
  <si>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</si>
  <si>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</si>
  <si>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</si>
  <si>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</si>
  <si>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</si>
  <si>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</si>
  <si>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</si>
  <si>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</si>
  <si>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</si>
  <si>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</si>
  <si>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</si>
  <si>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</si>
  <si>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</si>
  <si>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</si>
  <si>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</si>
  <si>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</si>
  <si>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</si>
  <si>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</si>
  <si>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</si>
  <si>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</si>
  <si>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</si>
  <si>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</si>
  <si>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</si>
  <si>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</si>
  <si>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</si>
  <si>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</si>
  <si>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</si>
  <si>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</si>
  <si>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</si>
  <si>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</si>
  <si>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</si>
  <si>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</si>
  <si>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</si>
  <si>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</si>
  <si>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</si>
  <si>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</si>
  <si>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</si>
  <si>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</si>
  <si>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</si>
  <si>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</si>
  <si>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</si>
  <si>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</si>
  <si>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</si>
  <si>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</si>
  <si>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</si>
  <si>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</si>
  <si>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</si>
  <si>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</si>
  <si>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</si>
  <si>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</si>
  <si>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</si>
  <si>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</si>
  <si>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</si>
  <si>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</si>
  <si>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</si>
  <si>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</si>
  <si>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</si>
  <si>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</si>
  <si>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</si>
  <si>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</si>
  <si>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</si>
  <si>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</si>
  <si>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</si>
  <si>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</si>
  <si>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</si>
  <si>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</si>
  <si>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</si>
  <si>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</si>
  <si>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</si>
  <si>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</si>
  <si>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</si>
  <si>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</si>
  <si>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</si>
  <si>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</si>
  <si>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</si>
  <si>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</si>
  <si>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</si>
  <si>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</si>
  <si>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</si>
  <si>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</si>
  <si>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</si>
  <si>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</si>
  <si>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</si>
  <si>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</si>
  <si>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</si>
  <si>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</si>
  <si>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</si>
  <si>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</si>
  <si>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</si>
  <si>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</si>
  <si>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</si>
  <si>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</si>
  <si>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</si>
  <si>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</si>
  <si>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</si>
  <si>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</si>
  <si>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</si>
  <si>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</si>
  <si>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</si>
  <si>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</si>
  <si>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</si>
  <si>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</si>
  <si>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</si>
  <si>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</si>
  <si>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</si>
  <si>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</si>
  <si>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</si>
  <si>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</si>
  <si>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</si>
  <si>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</si>
  <si>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</si>
  <si>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</si>
  <si>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</si>
  <si>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</si>
  <si>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</si>
  <si>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</si>
  <si>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</si>
  <si>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</si>
  <si>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</si>
  <si>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</si>
  <si>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</si>
  <si>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</si>
  <si>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</si>
  <si>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</si>
  <si>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</si>
  <si>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</si>
  <si>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</si>
  <si>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</si>
  <si>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</si>
  <si>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</si>
  <si>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</si>
  <si>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</si>
  <si>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</si>
  <si>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</si>
  <si>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</si>
  <si>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</si>
  <si>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</si>
  <si>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</si>
  <si>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</si>
  <si>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</si>
  <si>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</si>
  <si>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</si>
  <si>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</si>
  <si>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</si>
  <si>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</si>
  <si>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</si>
  <si>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</si>
  <si>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</si>
  <si>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</si>
  <si>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</si>
  <si>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</si>
  <si>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</si>
  <si>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</si>
  <si>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</si>
  <si>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</si>
  <si>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</si>
  <si>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</si>
  <si>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</si>
  <si>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</si>
  <si>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</si>
  <si>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</si>
  <si>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</si>
  <si>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</si>
  <si>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</si>
  <si>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</si>
  <si>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</si>
  <si>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</si>
  <si>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</si>
  <si>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</si>
  <si>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</si>
  <si>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</si>
  <si>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</si>
  <si>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</si>
  <si>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</si>
  <si>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</si>
  <si>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</si>
  <si>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</si>
  <si>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</si>
  <si>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</si>
  <si>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</si>
  <si>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</si>
  <si>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</si>
  <si>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</si>
  <si>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</si>
  <si>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</si>
  <si>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</si>
  <si>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</si>
  <si>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</si>
  <si>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</si>
  <si>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</si>
  <si>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</si>
  <si>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</si>
  <si>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</si>
  <si>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</si>
  <si>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</si>
  <si>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</si>
  <si>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</si>
  <si>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</si>
  <si>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</si>
  <si>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</si>
  <si>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</si>
  <si>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</si>
  <si>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</si>
  <si>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</si>
  <si>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</si>
  <si>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</si>
  <si>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</si>
  <si>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</si>
  <si>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</si>
  <si>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</si>
  <si>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</si>
  <si>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</si>
  <si>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</si>
  <si>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</si>
  <si>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</si>
  <si>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</si>
  <si>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</si>
  <si>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</si>
  <si>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</si>
  <si>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</si>
  <si>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</si>
  <si>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</si>
  <si>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</si>
  <si>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</si>
  <si>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</si>
  <si>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</si>
  <si>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</si>
  <si>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</si>
  <si>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</si>
  <si>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</si>
  <si>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</si>
  <si>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</si>
  <si>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</si>
  <si>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</si>
  <si>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</si>
  <si>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</si>
  <si>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</si>
  <si>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</si>
  <si>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</si>
  <si>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</si>
  <si>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</si>
  <si>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</si>
  <si>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</si>
  <si>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</si>
  <si>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</si>
  <si>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</si>
  <si>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</si>
  <si>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</si>
  <si>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</si>
  <si>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</si>
  <si>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</si>
  <si>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</si>
  <si>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</si>
  <si>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</si>
  <si>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</si>
  <si>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</si>
  <si>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</si>
  <si>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</si>
  <si>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</si>
  <si>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</si>
  <si>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</si>
  <si>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</si>
  <si>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</si>
  <si>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</si>
  <si>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</si>
  <si>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</si>
  <si>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</si>
  <si>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</si>
  <si>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</si>
  <si>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</si>
  <si>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</si>
  <si>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</si>
  <si>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</si>
  <si>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</si>
  <si>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</si>
  <si>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</si>
  <si>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</si>
  <si>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</si>
  <si>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</si>
  <si>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</si>
  <si>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</si>
  <si>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</si>
  <si>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</si>
  <si>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</si>
  <si>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</si>
  <si>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</si>
  <si>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</si>
  <si>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</si>
  <si>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</si>
  <si>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</si>
  <si>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</si>
  <si>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</si>
  <si>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</si>
  <si>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</si>
  <si>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</si>
  <si>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</si>
  <si>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</si>
  <si>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</si>
  <si>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</si>
  <si>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</si>
  <si>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</si>
  <si>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</si>
  <si>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</si>
  <si>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</si>
  <si>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</si>
  <si>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</si>
  <si>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</si>
  <si>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</si>
  <si>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</si>
  <si>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</si>
  <si>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</si>
  <si>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</si>
  <si>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</si>
  <si>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</si>
  <si>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</si>
  <si>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</si>
  <si>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</si>
  <si>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</si>
  <si>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</si>
  <si>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</si>
  <si>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</si>
  <si>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</si>
  <si>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</si>
  <si>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</si>
  <si>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</si>
  <si>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</si>
  <si>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</si>
  <si>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</si>
  <si>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</si>
  <si>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</si>
  <si>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</si>
  <si>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</si>
  <si>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</si>
  <si>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</si>
  <si>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</si>
  <si>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</si>
  <si>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</si>
  <si>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</si>
  <si>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</si>
  <si>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</si>
  <si>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</si>
  <si>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</si>
  <si>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</si>
  <si>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</si>
  <si>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</si>
  <si>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</si>
  <si>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</si>
  <si>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</si>
  <si>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</si>
  <si>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</si>
  <si>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</si>
  <si>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</si>
  <si>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</si>
  <si>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</si>
  <si>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</si>
  <si>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</si>
  <si>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</si>
  <si>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</si>
  <si>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</si>
  <si>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</si>
  <si>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</si>
  <si>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</si>
  <si>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</si>
  <si>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</si>
  <si>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</si>
  <si>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</si>
  <si>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</si>
  <si>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</si>
  <si>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</si>
  <si>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</si>
  <si>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</si>
  <si>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</si>
  <si>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</si>
  <si>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</si>
  <si>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</si>
  <si>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</si>
  <si>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</si>
  <si>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</si>
  <si>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</si>
  <si>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</si>
  <si>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</si>
  <si>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</si>
  <si>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</si>
  <si>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</si>
  <si>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</si>
  <si>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</si>
  <si>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</si>
  <si>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</si>
  <si>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</si>
  <si>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</si>
  <si>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</si>
  <si>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</si>
  <si>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</si>
  <si>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</si>
  <si>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</si>
  <si>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</si>
  <si>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</si>
  <si>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</si>
  <si>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</si>
  <si>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</si>
  <si>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</si>
  <si>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</si>
  <si>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</si>
  <si>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</si>
  <si>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</si>
  <si>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</si>
  <si>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</si>
  <si>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</si>
  <si>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</si>
  <si>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</si>
  <si>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</si>
  <si>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</si>
  <si>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</si>
  <si>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</si>
  <si>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</si>
  <si>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</si>
  <si>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</si>
  <si>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</si>
  <si>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</si>
  <si>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</si>
  <si>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</si>
  <si>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</si>
  <si>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</si>
  <si>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</si>
  <si>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</si>
  <si>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</si>
  <si>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</si>
  <si>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</si>
  <si>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</si>
  <si>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</si>
  <si>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</si>
  <si>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</si>
  <si>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</si>
  <si>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</si>
  <si>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</si>
  <si>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</si>
  <si>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</si>
  <si>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</si>
  <si>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</si>
  <si>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</si>
  <si>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</si>
  <si>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</si>
  <si>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</si>
  <si>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</si>
  <si>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</si>
  <si>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</si>
  <si>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</si>
  <si>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</si>
  <si>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</si>
  <si>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</si>
  <si>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</si>
  <si>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</si>
  <si>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</si>
  <si>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</si>
  <si>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</si>
  <si>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</si>
  <si>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</si>
  <si>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</si>
  <si>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</si>
  <si>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</si>
  <si>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</si>
  <si>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</si>
  <si>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</si>
  <si>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</si>
  <si>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</si>
  <si>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</si>
  <si>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</si>
  <si>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</si>
  <si>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</si>
  <si>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</si>
  <si>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</si>
  <si>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</si>
  <si>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</si>
  <si>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</si>
  <si>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</si>
  <si>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</si>
  <si>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</si>
  <si>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</si>
  <si>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</si>
  <si>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</si>
  <si>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</si>
  <si>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</si>
  <si>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</si>
  <si>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</si>
  <si>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</si>
  <si>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</si>
  <si>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</si>
  <si>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</si>
  <si>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</si>
  <si>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</si>
  <si>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</si>
  <si>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</si>
  <si>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</si>
  <si>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</si>
  <si>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</si>
  <si>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</si>
  <si>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</si>
  <si>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</si>
  <si>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</si>
  <si>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</si>
  <si>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</si>
  <si>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</si>
  <si>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</si>
  <si>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</si>
  <si>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</si>
  <si>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</si>
  <si>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</si>
  <si>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</si>
  <si>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</si>
  <si>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</si>
  <si>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</si>
  <si>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</si>
  <si>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</si>
  <si>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</si>
  <si>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</si>
  <si>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</si>
  <si>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</si>
  <si>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</si>
  <si>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</si>
  <si>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</si>
  <si>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</si>
  <si>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</si>
  <si>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</si>
  <si>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</si>
  <si>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</si>
  <si>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</si>
  <si>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</si>
  <si>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</si>
  <si>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</si>
  <si>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</si>
  <si>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</si>
  <si>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</si>
  <si>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</si>
  <si>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</si>
  <si>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</si>
  <si>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</si>
  <si>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</si>
  <si>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</si>
  <si>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</si>
  <si>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</si>
  <si>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</si>
  <si>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</si>
  <si>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</si>
  <si>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</si>
  <si>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</si>
  <si>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</si>
  <si>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</si>
  <si>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</si>
  <si>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</si>
  <si>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</si>
  <si>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</si>
  <si>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</si>
  <si>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</si>
  <si>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</si>
  <si>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</si>
  <si>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</si>
  <si>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</si>
  <si>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</si>
  <si>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</si>
  <si>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</si>
  <si>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</si>
  <si>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</si>
  <si>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</si>
  <si>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</si>
  <si>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</si>
  <si>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</si>
  <si>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</si>
  <si>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</si>
  <si>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</si>
  <si>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</si>
  <si>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</si>
  <si>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</si>
  <si>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</si>
  <si>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</si>
  <si>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</si>
  <si>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</si>
  <si>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</si>
  <si>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</si>
  <si>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</si>
  <si>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</si>
  <si>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</si>
  <si>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</si>
  <si>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</si>
  <si>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</si>
  <si>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</si>
  <si>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</si>
  <si>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</si>
  <si>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</si>
  <si>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</si>
  <si>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</si>
  <si>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</si>
  <si>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</si>
  <si>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</si>
  <si>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</si>
  <si>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</si>
  <si>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</si>
  <si>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</si>
  <si>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</si>
  <si>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</si>
  <si>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</si>
  <si>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</si>
  <si>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</si>
  <si>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</si>
  <si>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</si>
  <si>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</si>
  <si>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</si>
  <si>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</si>
  <si>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</si>
  <si>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</si>
  <si>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</si>
  <si>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</si>
  <si>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</si>
  <si>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</si>
  <si>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</si>
  <si>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</si>
  <si>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</si>
  <si>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</si>
  <si>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</si>
  <si>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</si>
  <si>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</si>
  <si>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</si>
  <si>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</si>
  <si>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</si>
  <si>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</si>
  <si>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</si>
  <si>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</si>
  <si>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</si>
  <si>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</si>
  <si>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</si>
  <si>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</si>
  <si>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</si>
  <si>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</si>
  <si>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</si>
  <si>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</si>
  <si>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</si>
  <si>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</si>
  <si>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</si>
  <si>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</si>
  <si>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</si>
  <si>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</si>
  <si>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</si>
  <si>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</si>
  <si>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</si>
  <si>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</si>
  <si>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</si>
  <si>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</si>
  <si>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</si>
  <si>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</si>
  <si>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</si>
  <si>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</si>
  <si>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</si>
  <si>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</si>
  <si>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</si>
  <si>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</si>
  <si>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</si>
  <si>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</si>
  <si>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</si>
  <si>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</si>
  <si>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</si>
  <si>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</si>
  <si>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</si>
  <si>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</si>
  <si>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</si>
  <si>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</si>
  <si>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</si>
  <si>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</si>
  <si>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</si>
  <si>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</si>
  <si>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</si>
  <si>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</si>
  <si>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</si>
  <si>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</si>
  <si>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</si>
  <si>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</si>
  <si>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</si>
  <si>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</si>
  <si>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</si>
  <si>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</si>
  <si>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</si>
  <si>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</si>
  <si>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</si>
  <si>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</si>
  <si>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</si>
  <si>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</si>
  <si>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</si>
  <si>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</si>
  <si>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</si>
  <si>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</si>
  <si>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</si>
  <si>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</si>
  <si>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</si>
  <si>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</si>
  <si>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</si>
  <si>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</si>
  <si>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</si>
  <si>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</si>
  <si>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</si>
  <si>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</si>
  <si>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</si>
  <si>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</si>
  <si>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</si>
  <si>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</si>
  <si>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</si>
  <si>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</si>
  <si>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</si>
  <si>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</si>
  <si>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</si>
  <si>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</si>
  <si>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</si>
  <si>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</si>
  <si>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</si>
  <si>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</si>
  <si>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</si>
  <si>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</si>
  <si>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</si>
  <si>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</si>
  <si>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</si>
  <si>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</si>
  <si>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</si>
  <si>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</si>
  <si>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</si>
  <si>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</si>
  <si>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</si>
  <si>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</si>
  <si>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</si>
  <si>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</si>
  <si>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</si>
  <si>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</si>
  <si>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</si>
  <si>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</si>
  <si>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</si>
  <si>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</si>
  <si>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</si>
  <si>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</si>
  <si>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</si>
  <si>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</si>
  <si>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</si>
  <si>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</si>
  <si>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</si>
  <si>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</si>
  <si>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</si>
  <si>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</si>
  <si>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</si>
  <si>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</si>
  <si>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</si>
  <si>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</si>
  <si>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</si>
  <si>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</si>
  <si>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</si>
  <si>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</si>
  <si>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</si>
  <si>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</si>
  <si>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</si>
  <si>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</si>
  <si>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</si>
  <si>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</si>
  <si>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</si>
  <si>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</si>
  <si>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</si>
  <si>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</si>
  <si>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</si>
  <si>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</si>
  <si>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</si>
  <si>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</si>
  <si>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</si>
  <si>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</si>
  <si>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</si>
  <si>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</si>
  <si>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</si>
  <si>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</si>
  <si>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</si>
  <si>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</si>
  <si>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</si>
  <si>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</si>
  <si>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</si>
  <si>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</si>
  <si>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</si>
  <si>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</si>
  <si>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</si>
  <si>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</si>
  <si>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</si>
  <si>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</si>
  <si>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</si>
  <si>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</si>
  <si>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</si>
  <si>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</si>
  <si>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</si>
  <si>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</si>
  <si>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</si>
  <si>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</si>
  <si>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</si>
  <si>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</si>
  <si>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</si>
  <si>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</si>
  <si>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</si>
  <si>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</si>
  <si>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</si>
  <si>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</si>
  <si>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</si>
  <si>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</si>
  <si>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</si>
  <si>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</si>
  <si>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</si>
  <si>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</si>
  <si>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</si>
  <si>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</si>
  <si>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</si>
  <si>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</si>
  <si>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</si>
  <si>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</si>
  <si>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</si>
  <si>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</si>
  <si>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</si>
  <si>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</si>
  <si>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</si>
  <si>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</si>
  <si>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</si>
  <si>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</si>
  <si>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</si>
  <si>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</si>
  <si>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</si>
  <si>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</si>
  <si>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</si>
  <si>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</si>
  <si>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</si>
  <si>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</si>
  <si>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</si>
  <si>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</si>
  <si>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</si>
  <si>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</si>
  <si>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</si>
  <si>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</si>
  <si>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</si>
  <si>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</si>
  <si>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</si>
  <si>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</si>
  <si>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</si>
  <si>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</si>
  <si>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</si>
  <si>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</si>
  <si>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</si>
  <si>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</si>
  <si>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</si>
  <si>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</si>
  <si>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</si>
  <si>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</si>
  <si>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</si>
  <si>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</si>
  <si>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</si>
  <si>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</si>
  <si>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</si>
  <si>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</si>
  <si>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</si>
  <si>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</si>
  <si>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</si>
  <si>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</si>
  <si>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</si>
  <si>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</si>
  <si>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</si>
  <si>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</si>
  <si>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</si>
  <si>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</si>
  <si>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</si>
  <si>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</si>
  <si>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</si>
  <si>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</si>
  <si>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</si>
  <si>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</si>
  <si>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</si>
  <si>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</si>
  <si>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</si>
  <si>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</si>
  <si>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</si>
  <si>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</si>
  <si>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</si>
  <si>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</si>
  <si>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</si>
  <si>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</si>
  <si>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</si>
  <si>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</si>
  <si>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</si>
  <si>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</si>
  <si>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</si>
  <si>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</si>
  <si>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</si>
  <si>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</si>
  <si>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</si>
  <si>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</si>
  <si>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</si>
  <si>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</si>
  <si>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</si>
  <si>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</si>
  <si>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</si>
  <si>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</si>
  <si>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</si>
  <si>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</si>
  <si>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</si>
  <si>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</si>
  <si>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</si>
  <si>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</si>
  <si>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</si>
  <si>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</si>
  <si>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</si>
  <si>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</si>
  <si>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</si>
  <si>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</si>
  <si>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</si>
  <si>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</si>
  <si>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</si>
  <si>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</si>
  <si>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</si>
  <si>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</si>
  <si>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</si>
  <si>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</si>
  <si>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</si>
  <si>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</si>
  <si>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</si>
  <si>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</si>
  <si>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</si>
  <si>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</si>
  <si>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</si>
  <si>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</si>
  <si>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</si>
  <si>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</si>
  <si>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</si>
  <si>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</si>
  <si>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</si>
  <si>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</si>
  <si>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</si>
  <si>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</si>
  <si>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</si>
  <si>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</si>
  <si>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</si>
  <si>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</si>
  <si>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</si>
  <si>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</si>
  <si>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</si>
  <si>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</si>
  <si>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</si>
  <si>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</si>
  <si>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</si>
  <si>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</si>
  <si>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</si>
  <si>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</si>
  <si>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</si>
  <si>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</si>
  <si>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</si>
  <si>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</si>
  <si>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</si>
  <si>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</si>
  <si>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</si>
  <si>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</si>
  <si>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</si>
  <si>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</si>
  <si>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</si>
  <si>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</si>
  <si>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</si>
  <si>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</si>
  <si>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</si>
  <si>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</si>
  <si>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</si>
  <si>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</si>
  <si>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</si>
  <si>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</si>
  <si>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</si>
  <si>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</si>
  <si>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</si>
  <si>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</si>
  <si>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</si>
  <si>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</si>
  <si>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</si>
  <si>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</si>
  <si>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</si>
  <si>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</si>
  <si>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</si>
  <si>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</si>
  <si>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</si>
  <si>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</si>
  <si>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</si>
  <si>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</si>
  <si>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</si>
  <si>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</si>
  <si>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</si>
  <si>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</si>
  <si>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</si>
  <si>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</si>
  <si>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</si>
  <si>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</si>
  <si>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</si>
  <si>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</si>
  <si>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</si>
  <si>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</si>
  <si>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</si>
  <si>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</si>
  <si>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</si>
  <si>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</si>
  <si>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</si>
  <si>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</si>
  <si>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</si>
  <si>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</si>
  <si>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</si>
  <si>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</si>
  <si>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</si>
  <si>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</si>
  <si>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</si>
  <si>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</si>
  <si>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</si>
  <si>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</si>
  <si>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</si>
  <si>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</si>
  <si>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</si>
  <si>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</si>
  <si>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</si>
  <si>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</si>
  <si>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</si>
  <si>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</si>
  <si>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</si>
  <si>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</si>
  <si>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</si>
  <si>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</si>
  <si>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</si>
  <si>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</si>
  <si>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</si>
  <si>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</si>
  <si>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</si>
  <si>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</si>
  <si>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</si>
  <si>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</si>
  <si>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</si>
  <si>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</si>
  <si>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</si>
  <si>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</si>
  <si>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</si>
  <si>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</si>
  <si>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</si>
  <si>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</si>
  <si>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</si>
  <si>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</si>
  <si>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</si>
  <si>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</si>
  <si>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</si>
  <si>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</si>
  <si>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</si>
  <si>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</si>
  <si>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</si>
  <si>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</si>
  <si>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</si>
  <si>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</si>
  <si>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</si>
  <si>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</si>
  <si>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</si>
  <si>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</si>
  <si>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</si>
  <si>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</si>
  <si>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</si>
  <si>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</si>
  <si>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</si>
  <si>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</si>
  <si>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</si>
  <si>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</si>
  <si>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</si>
  <si>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</si>
  <si>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</si>
  <si>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</si>
  <si>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</si>
  <si>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</si>
  <si>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</si>
  <si>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</si>
  <si>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</si>
  <si>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</si>
  <si>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</si>
  <si>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</si>
  <si>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</si>
  <si>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</si>
  <si>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</si>
  <si>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</si>
  <si>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</si>
  <si>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</si>
  <si>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</si>
  <si>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</si>
  <si>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</si>
  <si>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</si>
  <si>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</si>
  <si>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</si>
  <si>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</si>
  <si>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</si>
  <si>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</si>
  <si>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</si>
  <si>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</si>
  <si>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</si>
  <si>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</si>
  <si>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</si>
  <si>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</si>
  <si>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</si>
  <si>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</si>
  <si>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</si>
  <si>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</si>
  <si>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</si>
  <si>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</si>
  <si>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</si>
  <si>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</si>
  <si>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</si>
  <si>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</si>
  <si>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</si>
  <si>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</si>
  <si>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</si>
  <si>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</si>
  <si>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</si>
  <si>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</si>
  <si>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</si>
  <si>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</si>
  <si>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</si>
  <si>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</si>
  <si>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</si>
  <si>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</si>
  <si>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</si>
  <si>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</si>
  <si>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</si>
  <si>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</si>
  <si>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</si>
  <si>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</si>
  <si>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</si>
  <si>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</si>
  <si>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</si>
  <si>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</si>
  <si>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</si>
  <si>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</si>
  <si>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</si>
  <si>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</si>
  <si>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</si>
  <si>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</si>
  <si>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</si>
  <si>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</si>
  <si>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</si>
  <si>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</si>
  <si>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</si>
  <si>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</si>
  <si>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</si>
  <si>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</si>
  <si>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</si>
  <si>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</si>
  <si>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</si>
  <si>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</si>
  <si>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</si>
  <si>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</si>
  <si>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</si>
  <si>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</si>
  <si>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</si>
  <si>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</si>
  <si>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</si>
  <si>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</si>
  <si>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</si>
  <si>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</si>
  <si>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</si>
  <si>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</si>
  <si>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</si>
  <si>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</si>
  <si>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</si>
  <si>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</si>
  <si>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</si>
  <si>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</si>
  <si>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</si>
  <si>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</si>
  <si>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</si>
  <si>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</si>
  <si>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</si>
  <si>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</si>
  <si>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</si>
  <si>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</si>
  <si>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</si>
  <si>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</si>
  <si>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</si>
  <si>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</si>
  <si>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</si>
  <si>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</si>
  <si>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</si>
  <si>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</si>
  <si>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</si>
  <si>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</si>
  <si>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</si>
  <si>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</si>
  <si>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</si>
  <si>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</si>
  <si>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</si>
  <si>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</si>
  <si>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</si>
  <si>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</si>
  <si>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</si>
  <si>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</si>
  <si>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</si>
  <si>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</si>
  <si>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</si>
  <si>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</si>
  <si>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</si>
  <si>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</si>
  <si>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</si>
  <si>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</si>
  <si>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</si>
  <si>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</si>
  <si>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</si>
  <si>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</si>
  <si>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</si>
  <si>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</si>
  <si>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</si>
  <si>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</si>
  <si>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</si>
  <si>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</si>
  <si>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</si>
  <si>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</si>
  <si>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</si>
  <si>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</si>
  <si>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</si>
  <si>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</si>
  <si>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</si>
  <si>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</si>
  <si>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</si>
  <si>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</si>
  <si>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</si>
  <si>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</si>
  <si>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</si>
  <si>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</si>
  <si>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</si>
  <si>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</si>
  <si>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</si>
  <si>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</si>
  <si>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</si>
  <si>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</si>
  <si>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</si>
  <si>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</si>
  <si>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</si>
  <si>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</si>
  <si>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</si>
  <si>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</si>
  <si>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</si>
  <si>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</si>
  <si>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</si>
  <si>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</si>
  <si>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</si>
  <si>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</si>
  <si>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</si>
  <si>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</si>
  <si>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</si>
  <si>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</si>
  <si>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</si>
  <si>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</si>
  <si>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</si>
  <si>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</si>
  <si>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</si>
  <si>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</si>
  <si>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</si>
  <si>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</si>
  <si>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</si>
  <si>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</si>
  <si>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</si>
  <si>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</si>
  <si>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</si>
  <si>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</si>
  <si>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</si>
  <si>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</si>
  <si>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</si>
  <si>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</si>
  <si>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</si>
  <si>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</si>
  <si>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</si>
  <si>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</si>
  <si>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</si>
  <si>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</si>
  <si>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</si>
  <si>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</si>
  <si>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</si>
  <si>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</si>
  <si>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</si>
  <si>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</si>
  <si>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</si>
  <si>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</si>
  <si>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</si>
  <si>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</si>
  <si>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</si>
  <si>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</si>
  <si>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</si>
  <si>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</si>
  <si>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</si>
  <si>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</si>
  <si>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</si>
  <si>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</si>
  <si>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</si>
  <si>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</si>
  <si>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</si>
  <si>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</si>
  <si>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</si>
  <si>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</si>
  <si>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</si>
  <si>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</si>
  <si>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</si>
  <si>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</si>
  <si>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</si>
  <si>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</si>
  <si>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</si>
  <si>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</si>
  <si>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</si>
  <si>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</si>
  <si>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</si>
  <si>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</si>
  <si>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</si>
  <si>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</si>
  <si>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</si>
  <si>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</si>
  <si>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</si>
  <si>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</si>
  <si>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</si>
  <si>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</si>
  <si>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</si>
  <si>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</si>
  <si>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</si>
  <si>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</si>
  <si>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</si>
  <si>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</si>
  <si>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</si>
  <si>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</si>
  <si>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</si>
  <si>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</si>
  <si>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</si>
  <si>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</si>
  <si>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</si>
  <si>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</si>
  <si>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</si>
  <si>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</si>
  <si>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</si>
  <si>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</si>
  <si>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</si>
  <si>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</si>
  <si>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</si>
  <si>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</si>
  <si>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</si>
  <si>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</si>
  <si>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</si>
  <si>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</si>
  <si>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</si>
  <si>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</si>
  <si>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</si>
  <si>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</si>
  <si>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</si>
  <si>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</si>
  <si>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</si>
  <si>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</si>
  <si>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</si>
  <si>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</si>
  <si>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</si>
  <si>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</si>
  <si>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</si>
  <si>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</si>
  <si>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</si>
  <si>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</si>
  <si>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</si>
  <si>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</si>
  <si>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</si>
  <si>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</si>
  <si>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</si>
  <si>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</si>
  <si>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</si>
  <si>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</si>
  <si>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</si>
  <si>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</si>
  <si>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</si>
  <si>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</si>
  <si>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</si>
  <si>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</si>
  <si>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</si>
  <si>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</si>
  <si>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</si>
  <si>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</si>
  <si>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</si>
  <si>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</si>
  <si>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</si>
  <si>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</si>
  <si>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</si>
  <si>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</si>
  <si>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</si>
  <si>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</si>
  <si>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</si>
  <si>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</si>
  <si>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</si>
  <si>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</si>
  <si>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</si>
  <si>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</si>
  <si>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</si>
  <si>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</si>
  <si>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</si>
  <si>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</si>
  <si>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</si>
  <si>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</si>
  <si>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</si>
  <si>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</si>
  <si>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</si>
  <si>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</si>
  <si>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</si>
  <si>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</si>
  <si>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</si>
  <si>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</si>
  <si>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</si>
  <si>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</si>
  <si>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</si>
  <si>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</si>
  <si>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</si>
  <si>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</si>
  <si>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</si>
  <si>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</si>
  <si>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</si>
  <si>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</si>
  <si>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</si>
  <si>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</si>
  <si>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</si>
  <si>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</si>
  <si>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</si>
  <si>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</si>
  <si>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</si>
  <si>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</si>
  <si>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</si>
  <si>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</si>
  <si>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</si>
  <si>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</si>
  <si>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</si>
  <si>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</si>
  <si>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</si>
  <si>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</si>
  <si>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</si>
  <si>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</si>
  <si>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</si>
  <si>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</si>
  <si>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</si>
  <si>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</si>
  <si>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</si>
  <si>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</si>
  <si>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</si>
  <si>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</si>
  <si>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</si>
  <si>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</si>
  <si>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</si>
  <si>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</si>
  <si>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</si>
  <si>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</si>
  <si>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</si>
  <si>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</si>
  <si>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</si>
  <si>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</si>
  <si>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</si>
  <si>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</si>
  <si>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</si>
  <si>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</si>
  <si>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</si>
  <si>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</si>
  <si>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</si>
  <si>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</si>
  <si>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</si>
  <si>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</si>
  <si>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</si>
  <si>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</si>
  <si>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</si>
  <si>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</si>
  <si>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</si>
  <si>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</si>
  <si>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</si>
  <si>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</si>
  <si>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</si>
  <si>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</si>
  <si>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</si>
  <si>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</si>
  <si>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</si>
  <si>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</si>
  <si>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</si>
  <si>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</si>
  <si>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</si>
  <si>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</si>
  <si>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</si>
  <si>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</si>
  <si>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</si>
  <si>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</si>
  <si>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</si>
  <si>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</si>
  <si>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</si>
  <si>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</si>
  <si>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</si>
  <si>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</si>
  <si>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</si>
  <si>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</si>
  <si>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</si>
  <si>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</si>
  <si>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</si>
  <si>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</si>
  <si>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</si>
  <si>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</si>
  <si>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</si>
  <si>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</si>
  <si>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</si>
  <si>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</si>
  <si>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</si>
  <si>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</si>
  <si>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</si>
  <si>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</si>
  <si>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</si>
  <si>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</si>
  <si>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</si>
  <si>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</si>
  <si>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</si>
  <si>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</si>
  <si>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</si>
  <si>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</si>
  <si>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</si>
  <si>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</si>
  <si>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</si>
  <si>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</si>
  <si>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</si>
  <si>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</si>
  <si>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</si>
  <si>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</si>
  <si>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</si>
  <si>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</si>
  <si>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</si>
  <si>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</si>
  <si>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</si>
  <si>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</si>
  <si>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</si>
  <si>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</si>
  <si>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</si>
  <si>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</si>
  <si>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</si>
  <si>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</si>
  <si>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</si>
  <si>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</si>
  <si>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</si>
  <si>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</si>
  <si>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</si>
  <si>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</si>
  <si>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</si>
  <si>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</si>
  <si>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</si>
  <si>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</si>
  <si>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</si>
  <si>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</si>
  <si>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</si>
  <si>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</si>
  <si>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</si>
  <si>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</si>
  <si>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</si>
  <si>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</si>
  <si>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</si>
  <si>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</si>
  <si>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</si>
  <si>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</si>
  <si>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</si>
  <si>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</si>
  <si>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</si>
  <si>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</si>
  <si>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</si>
  <si>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</si>
  <si>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</si>
  <si>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</si>
  <si>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</si>
  <si>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</si>
  <si>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</si>
  <si>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</si>
  <si>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</si>
  <si>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</si>
  <si>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</si>
  <si>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</si>
  <si>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</si>
  <si>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</si>
  <si>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</si>
  <si>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</si>
  <si>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</si>
  <si>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</si>
  <si>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</si>
  <si>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</si>
  <si>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</si>
  <si>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</si>
  <si>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</si>
  <si>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</si>
  <si>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</si>
  <si>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</si>
  <si>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</si>
  <si>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</si>
  <si>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</si>
  <si>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</si>
  <si>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</si>
  <si>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</si>
  <si>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</si>
  <si>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</si>
  <si>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</si>
  <si>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</si>
  <si>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</si>
  <si>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</si>
  <si>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</si>
  <si>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</si>
  <si>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</si>
  <si>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</si>
  <si>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</si>
  <si>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</si>
  <si>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</si>
  <si>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</si>
  <si>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</si>
  <si>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</si>
  <si>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</si>
  <si>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</si>
  <si>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</si>
  <si>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</si>
  <si>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</si>
  <si>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</si>
  <si>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</si>
  <si>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</si>
  <si>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</si>
  <si>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</si>
  <si>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</si>
  <si>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</si>
  <si>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</si>
  <si>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</si>
  <si>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</si>
  <si>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</si>
  <si>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</si>
  <si>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</si>
  <si>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</si>
  <si>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</si>
  <si>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</si>
  <si>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</si>
  <si>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</si>
  <si>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</si>
  <si>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</si>
  <si>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</si>
  <si>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</si>
  <si>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</si>
  <si>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</si>
  <si>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</si>
  <si>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</si>
  <si>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</si>
  <si>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</si>
  <si>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</si>
  <si>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</si>
  <si>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</si>
  <si>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</si>
  <si>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</si>
  <si>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</si>
  <si>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</si>
  <si>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</si>
  <si>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</si>
  <si>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</si>
  <si>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</si>
  <si>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</si>
  <si>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</si>
  <si>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</si>
  <si>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</si>
  <si>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</si>
  <si>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</si>
  <si>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</si>
  <si>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</si>
  <si>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</si>
  <si>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</si>
  <si>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</si>
  <si>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</si>
  <si>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</si>
  <si>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</si>
  <si>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</si>
  <si>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</si>
  <si>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</si>
  <si>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</si>
  <si>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</si>
  <si>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</si>
  <si>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</si>
  <si>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</si>
  <si>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</si>
  <si>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</si>
  <si>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</si>
  <si>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</si>
  <si>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</si>
  <si>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</si>
  <si>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</si>
  <si>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</si>
  <si>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</si>
  <si>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</si>
  <si>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</si>
  <si>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</si>
  <si>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</si>
  <si>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</si>
  <si>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</si>
  <si>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</si>
  <si>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</si>
  <si>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</si>
  <si>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</si>
  <si>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</si>
  <si>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</si>
  <si>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</si>
  <si>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</si>
  <si>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</si>
  <si>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</si>
  <si>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</si>
  <si>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</si>
  <si>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</si>
  <si>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</si>
  <si>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</si>
  <si>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</si>
  <si>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</si>
  <si>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</si>
  <si>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</si>
  <si>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</si>
  <si>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</si>
  <si>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</si>
  <si>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</si>
  <si>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</si>
  <si>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</si>
  <si>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</si>
  <si>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</si>
  <si>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</si>
  <si>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</si>
  <si>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</si>
  <si>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</si>
  <si>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</si>
  <si>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</si>
  <si>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</si>
  <si>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</si>
  <si>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</si>
  <si>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</si>
  <si>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</si>
  <si>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</si>
  <si>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</si>
  <si>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</si>
  <si>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</si>
  <si>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</si>
  <si>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</si>
  <si>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</si>
  <si>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</si>
  <si>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</si>
  <si>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</si>
  <si>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</si>
  <si>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</si>
  <si>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</si>
  <si>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</si>
  <si>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</si>
  <si>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</si>
  <si>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</si>
  <si>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</si>
  <si>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</si>
  <si>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</si>
  <si>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</si>
  <si>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</si>
  <si>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</si>
  <si>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</si>
  <si>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</si>
  <si>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</si>
  <si>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</si>
  <si>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</si>
  <si>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</si>
  <si>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</si>
  <si>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</si>
  <si>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</si>
  <si>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</si>
  <si>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</si>
  <si>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</si>
  <si>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</si>
  <si>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</si>
  <si>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</si>
  <si>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</si>
  <si>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</si>
  <si>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</si>
  <si>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</si>
  <si>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</si>
  <si>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</si>
  <si>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</si>
  <si>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</si>
  <si>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</si>
  <si>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</si>
  <si>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</si>
  <si>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</si>
  <si>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</si>
  <si>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</si>
  <si>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</si>
  <si>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</si>
  <si>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</si>
  <si>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</si>
  <si>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</si>
  <si>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</si>
  <si>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</si>
  <si>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</si>
  <si>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</si>
  <si>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</si>
  <si>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</si>
  <si>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</si>
  <si>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</si>
  <si>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</si>
  <si>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</si>
  <si>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</si>
  <si>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</si>
  <si>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</si>
  <si>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</si>
  <si>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</si>
  <si>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</si>
  <si>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</si>
  <si>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</si>
  <si>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</si>
  <si>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</si>
  <si>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</si>
  <si>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</si>
  <si>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</si>
  <si>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</si>
  <si>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</si>
  <si>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</si>
  <si>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</si>
  <si>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</si>
  <si>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</si>
  <si>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</si>
  <si>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</si>
  <si>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</si>
  <si>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</si>
  <si>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</si>
  <si>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</si>
  <si>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</si>
  <si>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</si>
  <si>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</si>
  <si>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</si>
  <si>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</si>
  <si>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</si>
  <si>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</si>
  <si>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</si>
  <si>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</si>
  <si>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</si>
  <si>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</si>
  <si>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</si>
  <si>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</si>
  <si>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</si>
  <si>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</si>
  <si>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</si>
  <si>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</si>
  <si>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</si>
  <si>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</si>
  <si>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</si>
  <si>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</si>
  <si>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</si>
  <si>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</si>
  <si>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</si>
  <si>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</si>
  <si>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</si>
  <si>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</si>
  <si>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</si>
  <si>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</si>
  <si>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</si>
  <si>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</si>
  <si>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</si>
  <si>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</si>
  <si>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</si>
  <si>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</si>
  <si>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</si>
  <si>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</si>
  <si>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</si>
  <si>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</si>
  <si>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</si>
  <si>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</si>
  <si>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</si>
  <si>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</si>
  <si>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</si>
  <si>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</si>
  <si>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</si>
  <si>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</si>
  <si>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</si>
  <si>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</si>
  <si>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</si>
  <si>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</si>
  <si>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</si>
  <si>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</si>
  <si>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</si>
  <si>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</si>
  <si>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</si>
  <si>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</si>
  <si>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</si>
  <si>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</si>
  <si>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</si>
  <si>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</si>
  <si>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</si>
  <si>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</si>
  <si>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</si>
  <si>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</si>
  <si>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</si>
  <si>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</si>
  <si>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</si>
  <si>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</si>
  <si>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</si>
  <si>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</si>
  <si>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</si>
  <si>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</si>
  <si>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</si>
  <si>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</si>
  <si>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</si>
  <si>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</si>
  <si>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</si>
  <si>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</si>
  <si>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</si>
  <si>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</si>
  <si>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</si>
  <si>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</si>
  <si>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</si>
  <si>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</si>
  <si>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</si>
  <si>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</si>
  <si>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</si>
  <si>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</si>
  <si>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</si>
  <si>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</si>
  <si>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</si>
  <si>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</si>
  <si>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</si>
  <si>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</si>
  <si>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</si>
  <si>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</si>
  <si>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</si>
  <si>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</si>
  <si>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</si>
  <si>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</si>
  <si>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</si>
  <si>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</si>
  <si>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</si>
  <si>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</si>
  <si>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</si>
  <si>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</si>
  <si>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</si>
  <si>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</si>
  <si>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</si>
  <si>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</si>
  <si>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</si>
  <si>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</si>
  <si>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</si>
  <si>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</si>
  <si>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</si>
  <si>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</si>
  <si>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</si>
  <si>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</si>
  <si>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</si>
  <si>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</si>
  <si>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</si>
  <si>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</si>
  <si>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</si>
  <si>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</si>
  <si>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</si>
  <si>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</si>
  <si>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</si>
  <si>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</si>
  <si>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</si>
  <si>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</si>
  <si>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</si>
  <si>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</si>
  <si>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</si>
  <si>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</si>
  <si>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</si>
  <si>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</si>
  <si>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</si>
  <si>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</si>
  <si>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</si>
  <si>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</si>
  <si>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</si>
  <si>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</si>
  <si>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</si>
  <si>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</si>
  <si>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</si>
  <si>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</si>
  <si>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</si>
  <si>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</si>
  <si>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</si>
  <si>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</si>
  <si>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</si>
  <si>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</si>
  <si>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</si>
  <si>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</si>
  <si>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</si>
  <si>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</si>
  <si>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</si>
  <si>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</si>
  <si>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</si>
  <si>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</si>
  <si>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</si>
  <si>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</si>
  <si>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</si>
  <si>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</si>
  <si>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</si>
  <si>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</si>
  <si>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</si>
  <si>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</si>
  <si>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</si>
  <si>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</si>
  <si>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</si>
  <si>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</si>
  <si>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</si>
  <si>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</si>
  <si>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</si>
  <si>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</si>
  <si>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</si>
  <si>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</si>
  <si>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</si>
  <si>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</si>
  <si>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</si>
  <si>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</si>
  <si>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</si>
  <si>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</si>
  <si>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</si>
  <si>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</si>
  <si>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</si>
  <si>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</si>
  <si>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</si>
  <si>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</si>
  <si>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</si>
  <si>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</si>
  <si>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</si>
  <si>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</si>
  <si>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</si>
  <si>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</si>
  <si>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</si>
  <si>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</si>
  <si>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</si>
  <si>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</si>
  <si>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</si>
  <si>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</si>
  <si>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</si>
  <si>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</si>
  <si>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</si>
  <si>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</si>
  <si>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</si>
  <si>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</si>
  <si>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</si>
  <si>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</si>
  <si>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</si>
  <si>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</si>
  <si>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</si>
  <si>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</si>
  <si>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</si>
  <si>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</si>
  <si>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</si>
  <si>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</si>
  <si>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</si>
  <si>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</si>
  <si>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</si>
  <si>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</si>
  <si>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</si>
  <si>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</si>
  <si>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</si>
  <si>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</si>
  <si>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</si>
  <si>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</si>
  <si>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</si>
  <si>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</si>
  <si>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</si>
  <si>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</si>
  <si>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</si>
  <si>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</si>
  <si>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</si>
  <si>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</si>
  <si>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</si>
  <si>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</si>
  <si>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</si>
  <si>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</si>
  <si>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</si>
  <si>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</si>
  <si>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</si>
  <si>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</si>
  <si>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</si>
  <si>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</si>
  <si>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</si>
  <si>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</si>
  <si>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</si>
  <si>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</si>
  <si>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</si>
  <si>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</si>
  <si>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</si>
  <si>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</si>
  <si>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</si>
  <si>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</si>
  <si>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</si>
  <si>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</si>
  <si>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</si>
  <si>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</si>
  <si>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</si>
  <si>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</si>
  <si>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</si>
  <si>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</si>
  <si>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</si>
  <si>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</si>
  <si>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</si>
  <si>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</si>
  <si>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</si>
  <si>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</si>
  <si>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</si>
  <si>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</si>
  <si>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</si>
  <si>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</si>
  <si>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</si>
  <si>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</si>
  <si>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</si>
  <si>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</si>
  <si>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</si>
  <si>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</si>
  <si>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</si>
  <si>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</si>
  <si>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</si>
  <si>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</si>
  <si>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</si>
  <si>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</si>
  <si>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</si>
  <si>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</si>
  <si>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</si>
  <si>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</si>
  <si>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</si>
  <si>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</si>
  <si>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</si>
  <si>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</si>
  <si>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</si>
  <si>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</si>
  <si>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</si>
  <si>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</si>
  <si>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</si>
  <si>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</si>
  <si>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</si>
  <si>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</si>
  <si>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</si>
  <si>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</si>
  <si>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</si>
  <si>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</si>
  <si>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</si>
  <si>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</si>
  <si>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</si>
  <si>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</si>
  <si>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</si>
  <si>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</si>
  <si>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</si>
  <si>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</si>
  <si>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</si>
  <si>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</si>
  <si>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</si>
  <si>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</si>
  <si>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</si>
  <si>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</si>
  <si>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</si>
  <si>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</si>
  <si>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</si>
  <si>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</si>
  <si>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</si>
  <si>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</si>
  <si>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</si>
  <si>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</si>
  <si>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</si>
  <si>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</si>
  <si>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</si>
  <si>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</si>
  <si>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</si>
  <si>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</si>
  <si>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</si>
  <si>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</si>
  <si>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</si>
  <si>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</si>
  <si>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</si>
  <si>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</si>
  <si>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</si>
  <si>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</si>
  <si>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</si>
  <si>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</si>
  <si>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</si>
  <si>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</si>
  <si>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</si>
  <si>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</si>
  <si>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</si>
  <si>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</si>
  <si>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</si>
  <si>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</si>
  <si>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</si>
  <si>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</si>
  <si>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</si>
  <si>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</si>
  <si>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</si>
  <si>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</si>
  <si>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</si>
  <si>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</si>
  <si>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</si>
  <si>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</si>
  <si>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</si>
  <si>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</si>
  <si>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</si>
  <si>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</si>
  <si>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</si>
  <si>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</si>
  <si>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</si>
  <si>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</si>
  <si>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</si>
  <si>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</si>
  <si>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</si>
  <si>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</si>
  <si>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</si>
  <si>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</si>
  <si>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</si>
  <si>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</si>
  <si>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</si>
  <si>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</si>
  <si>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</si>
  <si>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</si>
  <si>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</si>
  <si>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</si>
  <si>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</si>
  <si>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</si>
  <si>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</si>
  <si>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</si>
  <si>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</si>
  <si>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</si>
  <si>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</si>
  <si>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</si>
  <si>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</si>
  <si>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</si>
  <si>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</si>
  <si>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</si>
  <si>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</si>
  <si>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</si>
  <si>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</si>
  <si>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</si>
  <si>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</si>
  <si>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</si>
  <si>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</si>
  <si>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</si>
  <si>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</si>
  <si>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</si>
  <si>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</si>
  <si>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</si>
  <si>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</si>
  <si>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</si>
  <si>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</si>
  <si>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</si>
  <si>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</si>
  <si>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</si>
  <si>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</si>
  <si>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</si>
  <si>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</si>
  <si>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</si>
  <si>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</si>
  <si>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</si>
  <si>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</si>
  <si>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</si>
  <si>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</si>
  <si>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</si>
  <si>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</si>
  <si>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</si>
  <si>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</si>
  <si>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</si>
  <si>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</si>
  <si>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</si>
  <si>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</si>
  <si>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</si>
  <si>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</si>
  <si>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</si>
  <si>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</si>
  <si>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</si>
  <si>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</si>
  <si>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</si>
  <si>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</si>
  <si>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</si>
  <si>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</si>
  <si>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</si>
  <si>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</si>
  <si>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</si>
  <si>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</si>
  <si>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</si>
  <si>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</si>
  <si>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</si>
  <si>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</si>
  <si>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</si>
  <si>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</si>
  <si>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</si>
  <si>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</si>
  <si>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</si>
  <si>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</si>
  <si>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</si>
  <si>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</si>
  <si>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</si>
  <si>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</si>
  <si>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</si>
  <si>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</si>
  <si>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</si>
  <si>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</si>
  <si>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</si>
  <si>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</si>
  <si>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</si>
  <si>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</si>
  <si>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</si>
  <si>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</si>
  <si>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</si>
  <si>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</si>
  <si>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</si>
  <si>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</si>
  <si>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</si>
  <si>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</si>
  <si>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</si>
  <si>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</si>
  <si>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</si>
  <si>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</si>
  <si>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</si>
  <si>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</si>
  <si>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</si>
  <si>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</si>
  <si>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</si>
  <si>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</si>
  <si>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</si>
  <si>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</si>
  <si>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</si>
  <si>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</si>
  <si>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</si>
  <si>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</si>
  <si>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</si>
  <si>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</si>
  <si>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</si>
  <si>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</si>
  <si>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</si>
  <si>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</si>
  <si>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</si>
  <si>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</si>
  <si>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</si>
  <si>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</si>
  <si>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</si>
  <si>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</si>
  <si>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</si>
  <si>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</si>
  <si>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</si>
  <si>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</si>
  <si>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</si>
  <si>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</si>
  <si>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</si>
  <si>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</si>
  <si>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</si>
  <si>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</si>
  <si>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</si>
  <si>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</si>
  <si>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</si>
  <si>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</si>
  <si>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</si>
  <si>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</si>
  <si>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</si>
  <si>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</si>
  <si>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</si>
  <si>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</si>
  <si>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</si>
  <si>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</si>
  <si>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</si>
  <si>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</si>
  <si>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</si>
  <si>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</si>
  <si>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</si>
  <si>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</si>
  <si>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</si>
  <si>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</si>
  <si>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</si>
  <si>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</si>
  <si>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</si>
  <si>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</si>
  <si>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</si>
  <si>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</si>
  <si>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</si>
  <si>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</si>
  <si>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</si>
  <si>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</si>
  <si>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</si>
  <si>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</si>
  <si>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</si>
  <si>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</si>
  <si>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</si>
  <si>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</si>
  <si>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</si>
  <si>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</si>
  <si>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</si>
  <si>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</si>
  <si>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</si>
  <si>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</si>
  <si>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</si>
  <si>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</si>
  <si>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</si>
  <si>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</si>
  <si>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</si>
  <si>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</si>
  <si>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</si>
  <si>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</si>
  <si>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</si>
  <si>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</si>
  <si>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</si>
  <si>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</si>
  <si>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</si>
  <si>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</si>
  <si>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</si>
  <si>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</si>
  <si>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</si>
  <si>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</si>
  <si>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</si>
  <si>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</si>
  <si>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</si>
  <si>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</si>
  <si>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</si>
  <si>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</si>
  <si>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</si>
  <si>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</si>
  <si>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</si>
  <si>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</si>
  <si>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</si>
  <si>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</si>
  <si>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</si>
  <si>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</si>
  <si>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</si>
  <si>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</si>
  <si>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</si>
  <si>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</si>
  <si>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</si>
  <si>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</si>
  <si>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</si>
  <si>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</si>
  <si>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</si>
  <si>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</si>
  <si>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</si>
  <si>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</si>
  <si>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</si>
  <si>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</si>
  <si>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</si>
  <si>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</si>
  <si>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</si>
  <si>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</si>
  <si>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</si>
  <si>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</si>
  <si>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</si>
  <si>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</si>
  <si>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</si>
  <si>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</si>
  <si>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</si>
  <si>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</si>
  <si>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</si>
  <si>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</si>
  <si>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</si>
  <si>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</si>
  <si>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</si>
  <si>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</si>
  <si>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</si>
  <si>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</si>
  <si>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</si>
  <si>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</si>
  <si>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</si>
  <si>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</si>
  <si>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</si>
  <si>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</si>
  <si>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</si>
  <si>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</si>
  <si>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</si>
  <si>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</si>
  <si>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</si>
  <si>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</si>
  <si>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</si>
  <si>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</si>
  <si>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</si>
  <si>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</si>
  <si>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</si>
  <si>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</si>
  <si>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</si>
  <si>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</si>
  <si>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</si>
  <si>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</si>
  <si>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</si>
  <si>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</si>
  <si>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</si>
  <si>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</si>
  <si>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</si>
  <si>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</si>
  <si>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</si>
  <si>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</si>
  <si>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</si>
  <si>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</si>
  <si>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</si>
  <si>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</si>
  <si>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</si>
  <si>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</si>
  <si>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</si>
  <si>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</si>
  <si>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</si>
  <si>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</si>
  <si>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</si>
  <si>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</si>
  <si>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</si>
  <si>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</si>
  <si>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</si>
  <si>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</si>
  <si>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</si>
  <si>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</si>
  <si>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</si>
  <si>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</si>
  <si>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</si>
  <si>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</si>
  <si>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</si>
  <si>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</si>
  <si>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</si>
  <si>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</si>
  <si>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</si>
  <si>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</si>
  <si>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</si>
  <si>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</si>
  <si>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</si>
  <si>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</si>
  <si>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</si>
  <si>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</si>
  <si>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</si>
  <si>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</si>
  <si>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</si>
  <si>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</si>
  <si>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</si>
  <si>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</si>
  <si>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</si>
  <si>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</si>
  <si>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</si>
  <si>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</si>
  <si>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</si>
  <si>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</si>
  <si>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</si>
  <si>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</si>
  <si>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</si>
  <si>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</si>
  <si>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</si>
  <si>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</si>
  <si>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</si>
  <si>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</si>
  <si>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</si>
  <si>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</si>
  <si>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</si>
  <si>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</si>
  <si>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</si>
  <si>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</si>
  <si>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</si>
  <si>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</si>
  <si>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</si>
  <si>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</si>
  <si>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</si>
  <si>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</si>
  <si>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</si>
  <si>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</si>
  <si>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</si>
  <si>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</si>
  <si>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</si>
  <si>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</si>
  <si>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</si>
  <si>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</si>
  <si>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</si>
  <si>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</si>
  <si>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</si>
  <si>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</si>
  <si>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</si>
  <si>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</si>
  <si>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</si>
  <si>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</si>
  <si>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</si>
  <si>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</si>
  <si>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</si>
  <si>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</si>
  <si>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</si>
  <si>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</si>
  <si>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</si>
  <si>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</si>
  <si>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</si>
  <si>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</si>
  <si>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</si>
  <si>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</si>
  <si>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</si>
  <si>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</si>
  <si>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</si>
  <si>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</si>
  <si>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</si>
  <si>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</si>
  <si>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</si>
  <si>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</si>
  <si>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</si>
  <si>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</si>
  <si>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</si>
  <si>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</si>
  <si>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</si>
  <si>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</si>
  <si>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</si>
  <si>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</si>
  <si>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</si>
  <si>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</si>
  <si>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</si>
  <si>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</si>
  <si>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</si>
  <si>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</si>
  <si>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</si>
  <si>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</si>
  <si>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</si>
  <si>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</si>
  <si>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</si>
  <si>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</si>
  <si>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</si>
  <si>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</si>
  <si>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</si>
  <si>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</si>
  <si>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</si>
  <si>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</si>
  <si>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</si>
  <si>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</si>
  <si>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</si>
  <si>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</si>
  <si>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</si>
  <si>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</si>
  <si>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</si>
  <si>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</si>
  <si>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</si>
  <si>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</si>
  <si>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</si>
  <si>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</si>
  <si>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</si>
  <si>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</si>
  <si>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</si>
  <si>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</si>
  <si>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</si>
  <si>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</si>
  <si>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</si>
  <si>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</si>
  <si>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</si>
  <si>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</si>
  <si>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</si>
  <si>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</si>
  <si>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</si>
  <si>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</si>
  <si>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</si>
  <si>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</si>
  <si>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</si>
  <si>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</si>
  <si>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</si>
  <si>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</si>
  <si>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</si>
  <si>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</si>
  <si>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</si>
  <si>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</si>
  <si>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</si>
  <si>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</si>
  <si>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</si>
  <si>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</si>
  <si>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</si>
  <si>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</si>
  <si>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</si>
  <si>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</si>
  <si>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</si>
  <si>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</si>
  <si>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</si>
  <si>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</si>
  <si>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</si>
  <si>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</si>
  <si>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</si>
  <si>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</si>
  <si>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</si>
  <si>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</si>
  <si>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</si>
  <si>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</si>
  <si>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</si>
  <si>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</si>
  <si>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</si>
  <si>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</si>
  <si>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</si>
  <si>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</si>
  <si>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</si>
  <si>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</si>
  <si>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</si>
  <si>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</si>
  <si>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</si>
  <si>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</si>
  <si>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</si>
  <si>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</si>
  <si>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</si>
  <si>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</si>
  <si>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</si>
  <si>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</si>
  <si>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</si>
  <si>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</si>
  <si>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</si>
  <si>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</si>
  <si>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</si>
  <si>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</si>
  <si>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</si>
  <si>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</si>
  <si>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</si>
  <si>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</si>
  <si>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</si>
  <si>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</si>
  <si>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</si>
  <si>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</si>
  <si>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</si>
  <si>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</si>
  <si>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</si>
  <si>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</si>
  <si>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</si>
  <si>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</si>
  <si>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</si>
  <si>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</si>
  <si>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</si>
  <si>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</si>
  <si>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</si>
  <si>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</si>
  <si>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</si>
  <si>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</si>
  <si>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</si>
  <si>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</si>
  <si>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</si>
  <si>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</si>
  <si>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</si>
  <si>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</si>
  <si>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</si>
  <si>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</si>
  <si>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</si>
  <si>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</si>
  <si>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</si>
  <si>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</si>
  <si>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</si>
  <si>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</si>
  <si>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</si>
  <si>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</si>
  <si>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</si>
  <si>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</si>
  <si>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</si>
  <si>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</si>
  <si>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</si>
  <si>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</si>
  <si>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</si>
  <si>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</si>
  <si>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</si>
  <si>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</si>
  <si>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</si>
  <si>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</si>
  <si>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</si>
  <si>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</si>
  <si>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</si>
  <si>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</si>
  <si>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</si>
  <si>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</si>
  <si>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</si>
  <si>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</si>
  <si>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</si>
  <si>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</si>
  <si>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</si>
  <si>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</si>
  <si>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</si>
  <si>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</si>
  <si>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</si>
  <si>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</si>
  <si>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</si>
  <si>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</si>
  <si>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</si>
  <si>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</si>
  <si>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</si>
  <si>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</si>
  <si>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</si>
  <si>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</si>
  <si>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</si>
  <si>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</si>
  <si>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</si>
  <si>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</si>
  <si>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</si>
  <si>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</si>
  <si>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</si>
  <si>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</si>
  <si>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</si>
  <si>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</si>
  <si>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</si>
  <si>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</si>
  <si>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</si>
  <si>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</si>
  <si>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</si>
  <si>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</si>
  <si>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</si>
  <si>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</si>
  <si>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</si>
  <si>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</si>
  <si>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</si>
  <si>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</si>
  <si>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</si>
  <si>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</si>
  <si>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</si>
  <si>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</si>
  <si>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</si>
  <si>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</si>
  <si>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</si>
  <si>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</si>
  <si>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</si>
  <si>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</si>
  <si>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</si>
  <si>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</si>
  <si>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</si>
  <si>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</si>
  <si>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</si>
  <si>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</si>
  <si>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</si>
  <si>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</si>
  <si>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</si>
  <si>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</si>
  <si>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</si>
  <si>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</si>
  <si>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</si>
  <si>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</si>
  <si>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</si>
  <si>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</si>
  <si>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</si>
  <si>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</si>
  <si>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</si>
  <si>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</si>
  <si>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</si>
  <si>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</si>
  <si>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</si>
  <si>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</si>
  <si>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</si>
  <si>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</si>
  <si>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</si>
  <si>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</si>
  <si>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</si>
  <si>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</si>
  <si>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</si>
  <si>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</si>
  <si>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</si>
  <si>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</si>
  <si>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</si>
  <si>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</si>
  <si>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</si>
  <si>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</si>
  <si>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</si>
  <si>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</si>
  <si>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</si>
  <si>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</si>
  <si>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</si>
  <si>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</si>
  <si>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</si>
  <si>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</si>
  <si>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</si>
  <si>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</si>
  <si>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</si>
  <si>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</si>
  <si>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</si>
  <si>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</si>
  <si>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</si>
  <si>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</si>
  <si>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</si>
  <si>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</si>
  <si>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</si>
  <si>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</si>
  <si>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</si>
  <si>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</si>
  <si>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</si>
  <si>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</si>
  <si>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</si>
  <si>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</si>
  <si>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</si>
  <si>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</si>
  <si>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</si>
  <si>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</si>
  <si>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</si>
  <si>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</si>
  <si>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</si>
  <si>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</si>
  <si>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</si>
  <si>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</si>
  <si>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</si>
  <si>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</si>
  <si>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</si>
  <si>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</si>
  <si>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</si>
  <si>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</si>
  <si>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</si>
  <si>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</si>
  <si>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</si>
  <si>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</si>
  <si>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</si>
  <si>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</si>
  <si>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</si>
  <si>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</si>
  <si>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</si>
  <si>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</si>
  <si>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</si>
  <si>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</si>
  <si>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</si>
  <si>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</si>
  <si>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</si>
  <si>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</si>
  <si>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</si>
  <si>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</si>
  <si>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</si>
  <si>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</si>
  <si>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</si>
  <si>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</si>
  <si>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</si>
  <si>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</si>
  <si>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</si>
  <si>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</si>
  <si>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</si>
  <si>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</si>
  <si>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</si>
  <si>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</si>
  <si>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</si>
  <si>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</si>
  <si>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</si>
  <si>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</si>
  <si>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</si>
  <si>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</si>
  <si>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</si>
  <si>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</si>
  <si>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</si>
  <si>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</si>
  <si>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</si>
  <si>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</si>
  <si>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</si>
  <si>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</si>
  <si>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</si>
  <si>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</si>
  <si>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</si>
  <si>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</si>
  <si>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</si>
  <si>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</si>
  <si>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</si>
  <si>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</si>
  <si>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</si>
  <si>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</si>
  <si>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</si>
  <si>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</si>
  <si>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</si>
  <si>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</si>
  <si>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</si>
  <si>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</si>
  <si>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</si>
  <si>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</si>
  <si>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</si>
  <si>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</si>
  <si>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</si>
  <si>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</si>
  <si>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</si>
  <si>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</si>
  <si>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</si>
  <si>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</si>
  <si>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</si>
  <si>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</si>
  <si>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</si>
  <si>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</si>
  <si>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</si>
  <si>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</si>
  <si>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</si>
  <si>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</si>
  <si>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</si>
  <si>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</si>
  <si>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</si>
  <si>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</si>
  <si>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</si>
  <si>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</si>
  <si>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</si>
  <si>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</si>
  <si>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</si>
  <si>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</si>
  <si>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</si>
  <si>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</si>
  <si>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</si>
  <si>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</si>
  <si>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</si>
  <si>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</si>
  <si>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</si>
  <si>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</si>
  <si>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</si>
  <si>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</si>
  <si>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</si>
  <si>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</si>
  <si>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</si>
  <si>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</si>
  <si>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</si>
  <si>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</si>
  <si>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</si>
  <si>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</si>
  <si>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</si>
  <si>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</si>
  <si>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</si>
  <si>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</si>
  <si>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</si>
  <si>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</si>
  <si>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</si>
  <si>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</si>
  <si>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</si>
  <si>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</si>
  <si>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</si>
  <si>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</si>
  <si>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</si>
  <si>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</si>
  <si>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</si>
  <si>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</si>
  <si>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</si>
  <si>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</si>
  <si>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</si>
  <si>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</si>
  <si>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</si>
  <si>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</si>
  <si>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</si>
  <si>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</si>
  <si>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</si>
  <si>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</si>
  <si>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</si>
  <si>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</si>
  <si>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</si>
  <si>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</si>
  <si>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</si>
  <si>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</si>
  <si>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</si>
  <si>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</si>
  <si>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</si>
  <si>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</si>
  <si>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</si>
  <si>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</si>
  <si>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</si>
  <si>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</si>
  <si>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</si>
  <si>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</si>
  <si>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</si>
  <si>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</si>
  <si>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</si>
  <si>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</si>
  <si>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</si>
  <si>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</si>
  <si>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</si>
  <si>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</si>
  <si>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</si>
  <si>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</si>
  <si>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</si>
  <si>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</si>
  <si>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</si>
  <si>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</si>
  <si>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</si>
  <si>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</si>
  <si>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</si>
  <si>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</si>
  <si>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</si>
  <si>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</si>
  <si>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</si>
  <si>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</si>
  <si>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</si>
  <si>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</si>
  <si>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</si>
  <si>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</si>
  <si>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</si>
  <si>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</si>
  <si>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</si>
  <si>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</si>
  <si>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</si>
  <si>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</si>
  <si>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</si>
  <si>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</si>
  <si>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</si>
  <si>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</si>
  <si>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</si>
  <si>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</si>
  <si>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</si>
  <si>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</si>
  <si>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</si>
  <si>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</si>
  <si>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</si>
  <si>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</si>
  <si>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</si>
  <si>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</si>
  <si>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</si>
  <si>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</si>
  <si>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</si>
  <si>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</si>
  <si>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</si>
  <si>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</si>
  <si>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</si>
  <si>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</si>
  <si>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</si>
  <si>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</si>
  <si>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</si>
  <si>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</si>
  <si>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</si>
  <si>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</si>
  <si>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</si>
  <si>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</si>
  <si>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</si>
  <si>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</si>
  <si>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</si>
  <si>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</si>
  <si>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</si>
  <si>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</si>
  <si>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</si>
  <si>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</si>
  <si>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</si>
  <si>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</si>
  <si>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</si>
  <si>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</si>
  <si>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</si>
  <si>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</si>
  <si>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</si>
  <si>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</si>
  <si>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</si>
  <si>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</si>
  <si>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</si>
  <si>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</si>
  <si>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</si>
  <si>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</si>
  <si>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</si>
  <si>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</si>
  <si>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</si>
  <si>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</si>
  <si>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</si>
  <si>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</si>
  <si>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</si>
  <si>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</si>
  <si>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</si>
  <si>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</si>
  <si>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</si>
  <si>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</si>
  <si>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</si>
  <si>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</si>
  <si>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</si>
  <si>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</si>
  <si>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</si>
  <si>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</si>
  <si>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</si>
  <si>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</si>
  <si>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</si>
  <si>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</si>
  <si>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</si>
  <si>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</si>
  <si>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</si>
  <si>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</si>
  <si>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</si>
  <si>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</si>
  <si>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</si>
  <si>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</si>
  <si>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</si>
  <si>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</si>
  <si>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</si>
  <si>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</si>
  <si>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</si>
  <si>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</si>
  <si>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</si>
  <si>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</si>
  <si>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</si>
  <si>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</si>
  <si>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</si>
  <si>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</si>
  <si>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</si>
  <si>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</si>
  <si>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</si>
  <si>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</si>
  <si>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</si>
  <si>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</si>
  <si>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</si>
  <si>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</si>
  <si>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</si>
  <si>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</si>
  <si>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</si>
  <si>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</si>
  <si>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</si>
  <si>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</si>
  <si>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</si>
  <si>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</si>
  <si>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</si>
  <si>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</si>
  <si>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</si>
  <si>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</si>
  <si>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</si>
  <si>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</si>
  <si>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</si>
  <si>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</si>
  <si>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</si>
  <si>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</si>
  <si>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</si>
  <si>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</si>
  <si>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</si>
  <si>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</si>
  <si>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</si>
  <si>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</si>
  <si>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</si>
  <si>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</si>
  <si>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</si>
  <si>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</si>
  <si>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</si>
  <si>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</si>
  <si>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</si>
  <si>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</si>
  <si>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</si>
  <si>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</si>
  <si>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</si>
  <si>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</si>
  <si>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</si>
  <si>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</si>
  <si>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</si>
  <si>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</si>
  <si>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</si>
  <si>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</si>
  <si>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</si>
  <si>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</si>
  <si>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</si>
  <si>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</si>
  <si>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</si>
  <si>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</si>
  <si>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</si>
  <si>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</si>
  <si>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</si>
  <si>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</si>
  <si>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</si>
  <si>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</si>
  <si>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</si>
  <si>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</si>
  <si>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</si>
  <si>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</si>
  <si>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</si>
  <si>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</si>
  <si>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</si>
  <si>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</si>
  <si>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</si>
  <si>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</si>
  <si>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</si>
  <si>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</si>
  <si>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</si>
  <si>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</si>
  <si>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</si>
  <si>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</si>
  <si>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</si>
  <si>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</si>
  <si>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</si>
  <si>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</si>
  <si>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</si>
  <si>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</si>
  <si>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</si>
  <si>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</si>
  <si>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</si>
  <si>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</si>
  <si>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</si>
  <si>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</si>
  <si>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</si>
  <si>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</si>
  <si>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</si>
  <si>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</si>
  <si>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</si>
  <si>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</si>
  <si>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</si>
  <si>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</si>
  <si>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</si>
  <si>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</si>
  <si>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</si>
  <si>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</si>
  <si>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</si>
  <si>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</si>
  <si>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</si>
  <si>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</si>
  <si>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</si>
  <si>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</si>
  <si>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</si>
  <si>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</si>
  <si>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</si>
  <si>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</si>
  <si>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</si>
  <si>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</si>
  <si>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</si>
  <si>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</si>
  <si>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</si>
  <si>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</si>
  <si>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</si>
  <si>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</si>
  <si>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</si>
  <si>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</si>
  <si>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</si>
  <si>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</si>
  <si>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</si>
  <si>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</si>
  <si>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</si>
  <si>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</si>
  <si>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</si>
  <si>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</si>
  <si>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</si>
  <si>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</si>
  <si>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</si>
  <si>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</si>
  <si>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</si>
  <si>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</si>
  <si>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</si>
  <si>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</si>
  <si>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</si>
  <si>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</si>
  <si>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</si>
  <si>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</si>
  <si>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</si>
  <si>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</si>
  <si>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</si>
  <si>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</si>
  <si>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</si>
  <si>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</si>
  <si>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</si>
  <si>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</si>
  <si>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</si>
  <si>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</si>
  <si>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</si>
  <si>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</si>
  <si>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</si>
  <si>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</si>
  <si>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</si>
  <si>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</si>
  <si>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</si>
  <si>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</si>
  <si>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</si>
  <si>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</si>
  <si>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</si>
  <si>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</si>
  <si>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</si>
  <si>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</si>
  <si>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</si>
  <si>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</si>
  <si>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</si>
  <si>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</si>
  <si>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</si>
  <si>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</si>
  <si>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</si>
  <si>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</si>
  <si>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</si>
  <si>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</si>
  <si>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</si>
  <si>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</si>
  <si>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</si>
  <si>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</si>
  <si>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</si>
  <si>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</si>
  <si>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</si>
  <si>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</si>
  <si>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</si>
  <si>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</si>
  <si>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</si>
  <si>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</si>
  <si>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</si>
  <si>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</si>
  <si>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</si>
  <si>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</si>
  <si>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</si>
  <si>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</si>
  <si>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</si>
  <si>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</si>
  <si>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</si>
  <si>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</si>
  <si>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</si>
  <si>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</si>
  <si>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</si>
  <si>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</si>
  <si>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</si>
  <si>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</si>
  <si>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</si>
  <si>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</si>
  <si>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</si>
  <si>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</si>
  <si>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</si>
  <si>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</si>
  <si>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</si>
  <si>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</si>
  <si>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</si>
  <si>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</si>
  <si>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</si>
  <si>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</si>
  <si>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</si>
  <si>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</si>
  <si>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</si>
  <si>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</si>
  <si>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</si>
  <si>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</si>
  <si>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</si>
  <si>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</si>
  <si>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</si>
  <si>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</si>
  <si>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</si>
  <si>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</si>
  <si>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</si>
  <si>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</si>
  <si>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</si>
  <si>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</si>
  <si>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</si>
  <si>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</si>
  <si>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</si>
  <si>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</si>
  <si>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</si>
  <si>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</si>
  <si>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</si>
  <si>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</si>
  <si>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</si>
  <si>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</si>
  <si>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</si>
  <si>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</si>
  <si>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</si>
  <si>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</si>
  <si>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</si>
  <si>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</si>
  <si>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</si>
  <si>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</si>
  <si>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</si>
  <si>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</si>
  <si>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</si>
  <si>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</si>
  <si>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</si>
  <si>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</si>
  <si>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</si>
  <si>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</si>
  <si>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</si>
  <si>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</si>
  <si>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</si>
  <si>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</si>
  <si>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</si>
  <si>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</si>
  <si>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</si>
  <si>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</si>
  <si>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</si>
  <si>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</si>
  <si>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</si>
  <si>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</si>
  <si>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</si>
  <si>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</si>
  <si>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</si>
  <si>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</si>
  <si>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</si>
  <si>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</si>
  <si>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</si>
  <si>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</si>
  <si>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</si>
  <si>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</si>
  <si>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</si>
  <si>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</si>
  <si>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</si>
  <si>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</si>
  <si>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</si>
  <si>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</si>
  <si>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</si>
  <si>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</si>
  <si>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</si>
  <si>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</si>
  <si>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</si>
  <si>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</si>
  <si>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</si>
  <si>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</si>
  <si>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</si>
  <si>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</si>
  <si>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</si>
  <si>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</si>
  <si>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</si>
  <si>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</si>
  <si>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</si>
  <si>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</si>
  <si>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</si>
  <si>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</si>
  <si>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</si>
  <si>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</si>
  <si>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</si>
  <si>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</si>
  <si>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</si>
  <si>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</si>
  <si>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</si>
  <si>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</si>
  <si>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</si>
  <si>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</si>
  <si>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</si>
  <si>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</si>
  <si>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</si>
  <si>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</si>
  <si>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</si>
  <si>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</si>
  <si>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</si>
  <si>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</si>
  <si>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</si>
  <si>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</si>
  <si>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</si>
  <si>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</si>
  <si>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</si>
  <si>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</si>
  <si>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</si>
  <si>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</si>
  <si>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</si>
  <si>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</si>
  <si>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</si>
  <si>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</si>
  <si>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</si>
  <si>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</si>
  <si>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</si>
  <si>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</si>
  <si>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</si>
  <si>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</si>
  <si>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</si>
  <si>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</si>
  <si>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</si>
  <si>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</si>
  <si>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</si>
  <si>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</si>
  <si>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</si>
  <si>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</si>
  <si>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</si>
  <si>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</si>
  <si>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</si>
  <si>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</si>
  <si>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</si>
  <si>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</si>
  <si>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</si>
  <si>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</si>
  <si>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</si>
  <si>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</si>
  <si>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</si>
  <si>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</si>
  <si>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</si>
  <si>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</si>
  <si>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</si>
  <si>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</si>
  <si>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</si>
  <si>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</si>
  <si>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</si>
  <si>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</si>
  <si>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</si>
  <si>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</si>
  <si>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</si>
  <si>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</si>
  <si>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</si>
  <si>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</si>
  <si>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</si>
  <si>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</si>
  <si>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</si>
  <si>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</si>
  <si>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</si>
  <si>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</si>
  <si>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</si>
  <si>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</si>
  <si>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</si>
  <si>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</si>
  <si>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</si>
  <si>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</si>
  <si>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</si>
  <si>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</si>
  <si>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</si>
  <si>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</si>
  <si>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</si>
  <si>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</si>
  <si>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</si>
  <si>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</si>
  <si>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</si>
  <si>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</si>
  <si>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</si>
  <si>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</si>
  <si>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</si>
  <si>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</si>
  <si>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</si>
  <si>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</si>
  <si>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</si>
  <si>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</si>
  <si>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</si>
  <si>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</si>
  <si>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</si>
  <si>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</si>
  <si>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</si>
  <si>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</si>
  <si>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</si>
  <si>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</si>
  <si>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</si>
  <si>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</si>
  <si>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</si>
  <si>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</si>
  <si>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</si>
  <si>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</si>
  <si>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</si>
  <si>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</si>
  <si>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</si>
  <si>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</si>
  <si>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</si>
  <si>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</si>
  <si>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</si>
  <si>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</si>
  <si>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</si>
  <si>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</si>
  <si>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</si>
  <si>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</si>
  <si>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</si>
  <si>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</si>
  <si>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</si>
  <si>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</si>
  <si>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</si>
  <si>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</si>
  <si>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</si>
  <si>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</si>
  <si>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</si>
  <si>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</si>
  <si>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</si>
  <si>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</si>
  <si>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</si>
  <si>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</si>
  <si>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</si>
  <si>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</si>
  <si>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</si>
  <si>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</si>
  <si>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</si>
  <si>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</si>
  <si>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</si>
  <si>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</si>
  <si>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</si>
  <si>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</si>
  <si>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</si>
  <si>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</si>
  <si>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</si>
  <si>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</si>
  <si>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</si>
  <si>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</si>
  <si>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</si>
  <si>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</si>
  <si>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</si>
  <si>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</si>
  <si>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</si>
  <si>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</si>
  <si>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</si>
  <si>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</si>
  <si>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</si>
  <si>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</si>
  <si>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</si>
  <si>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</si>
  <si>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</si>
  <si>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</si>
  <si>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</si>
  <si>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</si>
  <si>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</si>
  <si>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</si>
  <si>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</si>
  <si>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</si>
  <si>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</si>
  <si>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</si>
  <si>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</si>
  <si>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</si>
  <si>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</si>
  <si>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</si>
  <si>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</si>
  <si>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</si>
  <si>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</si>
  <si>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</si>
  <si>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</si>
  <si>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</si>
  <si>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</si>
  <si>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</si>
  <si>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</si>
  <si>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</si>
  <si>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</si>
  <si>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</si>
  <si>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</si>
  <si>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</si>
  <si>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</si>
  <si>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</si>
  <si>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</si>
  <si>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</si>
  <si>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</si>
  <si>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</si>
  <si>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</si>
  <si>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</si>
  <si>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</si>
  <si>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</si>
  <si>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</si>
  <si>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</si>
  <si>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</si>
  <si>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</si>
  <si>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</si>
  <si>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</si>
  <si>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</si>
  <si>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</si>
  <si>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</si>
  <si>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</si>
  <si>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</si>
  <si>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</si>
  <si>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</si>
  <si>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</si>
  <si>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</si>
  <si>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</si>
  <si>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</si>
  <si>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</si>
  <si>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</si>
  <si>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</si>
  <si>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</si>
  <si>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</si>
  <si>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</si>
  <si>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</si>
  <si>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</si>
  <si>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</si>
  <si>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</si>
  <si>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</si>
  <si>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</si>
  <si>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</si>
  <si>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</si>
  <si>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</si>
  <si>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</si>
  <si>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</si>
  <si>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</si>
  <si>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</si>
  <si>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</si>
  <si>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</si>
  <si>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</si>
  <si>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</si>
  <si>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</si>
  <si>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</si>
  <si>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</si>
  <si>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</si>
  <si>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</si>
  <si>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</si>
  <si>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</si>
  <si>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</si>
  <si>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</si>
  <si>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</si>
  <si>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</si>
  <si>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</si>
  <si>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</si>
  <si>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</si>
  <si>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</si>
  <si>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</si>
  <si>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</si>
  <si>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</si>
  <si>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</si>
  <si>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</si>
  <si>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</si>
  <si>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</si>
  <si>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</si>
  <si>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</si>
  <si>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</si>
  <si>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</si>
  <si>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</si>
  <si>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</si>
  <si>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</si>
  <si>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</si>
  <si>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</si>
  <si>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</si>
  <si>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</si>
  <si>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</si>
  <si>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</si>
  <si>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</si>
  <si>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</si>
  <si>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</si>
  <si>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</si>
  <si>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</si>
  <si>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</si>
  <si>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</si>
  <si>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</si>
  <si>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</si>
  <si>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</si>
  <si>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</si>
  <si>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</si>
  <si>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</si>
  <si>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</si>
  <si>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</si>
  <si>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</si>
  <si>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</si>
  <si>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</si>
  <si>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</si>
  <si>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</si>
  <si>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</si>
  <si>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</si>
  <si>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</si>
  <si>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</si>
  <si>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</si>
  <si>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</si>
  <si>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</si>
  <si>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</si>
  <si>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</si>
  <si>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</si>
  <si>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</si>
  <si>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</si>
  <si>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</si>
  <si>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</si>
  <si>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</si>
  <si>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</si>
  <si>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</si>
  <si>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</si>
  <si>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</si>
  <si>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</si>
  <si>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</si>
  <si>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</si>
  <si>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</si>
  <si>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</si>
  <si>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</si>
  <si>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</si>
  <si>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</si>
  <si>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</si>
  <si>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</si>
  <si>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</si>
  <si>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</si>
  <si>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</si>
  <si>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</si>
  <si>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</si>
  <si>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</si>
  <si>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</si>
  <si>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</si>
  <si>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</si>
  <si>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</si>
  <si>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</si>
  <si>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</si>
  <si>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</si>
  <si>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</si>
  <si>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</si>
  <si>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</si>
  <si>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</si>
  <si>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</si>
  <si>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</si>
  <si>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</si>
  <si>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</si>
  <si>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</si>
  <si>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</si>
  <si>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</si>
  <si>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</si>
  <si>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</si>
  <si>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</si>
  <si>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</si>
  <si>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</si>
  <si>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</si>
  <si>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</si>
  <si>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</si>
  <si>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</si>
  <si>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</si>
  <si>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</si>
  <si>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</si>
  <si>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</si>
  <si>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</si>
  <si>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</si>
  <si>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</si>
  <si>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</si>
  <si>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</si>
  <si>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</si>
  <si>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</si>
  <si>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</si>
  <si>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</si>
  <si>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</si>
  <si>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</si>
  <si>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</si>
  <si>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</si>
  <si>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</si>
  <si>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</si>
  <si>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</si>
  <si>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</si>
  <si>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</si>
  <si>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</si>
  <si>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</si>
  <si>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</si>
  <si>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</si>
  <si>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</si>
  <si>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</si>
  <si>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</si>
  <si>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</si>
  <si>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</si>
  <si>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</si>
  <si>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</si>
  <si>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</si>
  <si>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</si>
  <si>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</si>
  <si>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</si>
  <si>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</si>
  <si>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</si>
  <si>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</si>
  <si>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</si>
  <si>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</si>
  <si>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</si>
  <si>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</si>
  <si>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</si>
  <si>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</si>
  <si>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</si>
  <si>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</si>
  <si>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</si>
  <si>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</si>
  <si>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</si>
  <si>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</si>
  <si>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</si>
  <si>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</si>
  <si>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</si>
  <si>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</si>
  <si>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</si>
  <si>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</si>
  <si>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</si>
  <si>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</si>
  <si>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</si>
  <si>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</si>
  <si>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</si>
  <si>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</si>
  <si>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</si>
  <si>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</si>
  <si>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</si>
  <si>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</si>
  <si>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</si>
  <si>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</si>
  <si>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</si>
  <si>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</si>
  <si>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</si>
  <si>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</si>
  <si>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</si>
  <si>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</si>
  <si>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</si>
  <si>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</si>
  <si>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</si>
  <si>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</si>
  <si>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</si>
  <si>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</si>
  <si>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</si>
  <si>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</si>
  <si>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</si>
  <si>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</si>
  <si>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</si>
  <si>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</si>
  <si>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</si>
  <si>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</si>
  <si>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</si>
  <si>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</si>
  <si>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</si>
  <si>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</si>
  <si>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</si>
  <si>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</si>
  <si>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</si>
  <si>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</si>
  <si>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</si>
  <si>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</si>
  <si>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</si>
  <si>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</si>
  <si>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</si>
  <si>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</si>
  <si>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</si>
  <si>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</si>
  <si>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</si>
  <si>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</si>
  <si>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</si>
  <si>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</si>
  <si>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</si>
  <si>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</si>
  <si>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</si>
  <si>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</si>
  <si>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</si>
  <si>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</si>
  <si>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</si>
  <si>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</si>
  <si>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</si>
  <si>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</si>
  <si>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</si>
  <si>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</si>
  <si>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</si>
  <si>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</si>
  <si>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</si>
  <si>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</si>
  <si>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</si>
  <si>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</si>
  <si>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</si>
  <si>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</si>
  <si>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</si>
  <si>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</si>
  <si>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</si>
  <si>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</si>
  <si>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</si>
  <si>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</si>
  <si>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</si>
  <si>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</si>
  <si>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</si>
  <si>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</si>
  <si>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</si>
  <si>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</si>
  <si>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</si>
  <si>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</si>
  <si>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</si>
  <si>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</si>
  <si>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</si>
  <si>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</si>
  <si>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</si>
  <si>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</si>
  <si>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</si>
  <si>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</si>
  <si>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</si>
  <si>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</si>
  <si>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</si>
  <si>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</si>
  <si>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</si>
  <si>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</si>
  <si>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</si>
  <si>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</si>
  <si>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</si>
  <si>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</si>
  <si>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</si>
  <si>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</si>
  <si>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</si>
  <si>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</si>
  <si>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</si>
  <si>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</si>
  <si>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</si>
  <si>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</si>
  <si>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</si>
  <si>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</si>
  <si>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</si>
  <si>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</si>
  <si>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</si>
  <si>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</si>
  <si>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</si>
  <si>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</si>
  <si>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</si>
  <si>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</si>
  <si>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</si>
  <si>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</si>
  <si>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</si>
  <si>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</si>
  <si>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</si>
  <si>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</si>
  <si>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</si>
  <si>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</si>
  <si>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</si>
  <si>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</si>
  <si>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</si>
  <si>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</si>
  <si>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</si>
  <si>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</si>
  <si>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</si>
  <si>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</si>
  <si>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</si>
  <si>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</si>
  <si>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</si>
  <si>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</si>
  <si>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</si>
  <si>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</si>
  <si>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</si>
  <si>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</si>
  <si>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</si>
  <si>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</si>
  <si>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</si>
  <si>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</si>
  <si>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</si>
  <si>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</si>
  <si>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</si>
  <si>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</si>
  <si>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</si>
  <si>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</si>
  <si>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</si>
  <si>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</si>
  <si>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</si>
  <si>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</si>
  <si>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</si>
  <si>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</si>
  <si>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</si>
  <si>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</si>
  <si>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</si>
  <si>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</si>
  <si>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</si>
  <si>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</si>
  <si>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</si>
  <si>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</si>
  <si>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</si>
  <si>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</si>
  <si>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</si>
  <si>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</si>
  <si>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</si>
  <si>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</si>
  <si>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</si>
  <si>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</si>
  <si>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</si>
  <si>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</si>
  <si>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</si>
  <si>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</si>
  <si>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</si>
  <si>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</si>
  <si>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</si>
  <si>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</si>
  <si>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</si>
  <si>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</si>
  <si>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</si>
  <si>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</si>
  <si>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</si>
  <si>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</si>
  <si>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</si>
  <si>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</si>
  <si>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</si>
  <si>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</si>
  <si>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</si>
  <si>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</si>
  <si>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</si>
  <si>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</si>
  <si>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</si>
  <si>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</si>
  <si>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</si>
  <si>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</si>
  <si>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</si>
  <si>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</si>
  <si>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</si>
  <si>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</si>
  <si>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</si>
  <si>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</si>
  <si>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</si>
  <si>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</si>
  <si>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</si>
  <si>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</si>
  <si>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</si>
  <si>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</si>
  <si>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</si>
  <si>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</si>
  <si>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</si>
  <si>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</si>
  <si>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</si>
  <si>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</si>
  <si>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</si>
  <si>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</si>
  <si>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</si>
  <si>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</si>
  <si>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</si>
  <si>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</si>
  <si>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</si>
  <si>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</si>
  <si>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</si>
  <si>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</si>
  <si>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</si>
  <si>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</si>
  <si>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</si>
  <si>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</si>
  <si>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</si>
  <si>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</si>
  <si>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</si>
  <si>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</si>
  <si>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</si>
  <si>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</si>
  <si>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</si>
  <si>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</si>
  <si>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</si>
  <si>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</si>
  <si>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</si>
  <si>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</si>
  <si>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</si>
  <si>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</si>
  <si>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</si>
  <si>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</si>
  <si>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</si>
  <si>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</si>
  <si>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</si>
  <si>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</si>
  <si>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</si>
  <si>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</si>
  <si>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</si>
  <si>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</si>
  <si>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</si>
  <si>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</si>
  <si>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</si>
  <si>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</si>
  <si>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</si>
  <si>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</si>
  <si>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</si>
  <si>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</si>
  <si>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</si>
  <si>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</si>
  <si>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</si>
  <si>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</si>
  <si>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</si>
  <si>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</si>
  <si>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</si>
  <si>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</si>
  <si>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</si>
  <si>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</si>
  <si>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</si>
  <si>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</si>
  <si>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</si>
  <si>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</si>
  <si>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</si>
  <si>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</si>
  <si>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</si>
  <si>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</si>
  <si>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</si>
  <si>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</si>
  <si>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</si>
  <si>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</si>
  <si>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</si>
  <si>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</si>
  <si>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</si>
  <si>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</si>
  <si>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</si>
  <si>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</si>
  <si>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</si>
  <si>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</si>
  <si>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</si>
  <si>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</si>
  <si>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</si>
  <si>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</si>
  <si>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</si>
  <si>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</si>
  <si>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</si>
  <si>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</si>
  <si>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</si>
  <si>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</si>
  <si>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</si>
  <si>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</si>
  <si>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</si>
  <si>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</si>
  <si>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</si>
  <si>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</si>
  <si>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</si>
  <si>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</si>
  <si>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</si>
  <si>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</si>
  <si>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</si>
  <si>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</si>
  <si>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</si>
  <si>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</si>
  <si>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</si>
  <si>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</si>
  <si>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</si>
  <si>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</si>
  <si>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</si>
  <si>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</si>
  <si>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</si>
  <si>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</si>
  <si>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</si>
  <si>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</si>
  <si>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</si>
  <si>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</si>
  <si>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</si>
  <si>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</si>
  <si>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</si>
  <si>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</si>
  <si>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</si>
  <si>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</si>
  <si>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</si>
  <si>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</si>
  <si>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</si>
  <si>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</si>
  <si>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</si>
  <si>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</si>
  <si>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</si>
  <si>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</si>
  <si>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</si>
  <si>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</si>
  <si>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</si>
  <si>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</si>
  <si>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</si>
  <si>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</si>
  <si>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</si>
  <si>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</si>
  <si>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</si>
  <si>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</si>
  <si>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</si>
  <si>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</si>
  <si>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</si>
  <si>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</si>
  <si>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</si>
  <si>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</si>
  <si>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</si>
  <si>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</si>
  <si>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</si>
  <si>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</si>
  <si>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</si>
  <si>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</si>
  <si>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</si>
  <si>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</si>
  <si>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</si>
  <si>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</si>
  <si>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</si>
  <si>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</si>
  <si>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</si>
  <si>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</si>
  <si>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</si>
  <si>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</si>
  <si>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</si>
  <si>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</si>
  <si>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</si>
  <si>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</si>
  <si>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</si>
  <si>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</si>
  <si>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</si>
  <si>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</si>
  <si>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</si>
  <si>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</si>
  <si>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</si>
  <si>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</si>
  <si>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</si>
  <si>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</si>
  <si>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</si>
  <si>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</si>
  <si>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</si>
  <si>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</si>
  <si>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</si>
  <si>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</si>
  <si>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</si>
  <si>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</si>
  <si>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</si>
  <si>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</si>
  <si>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</si>
  <si>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</si>
  <si>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</si>
  <si>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</si>
  <si>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</si>
  <si>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</si>
  <si>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</si>
  <si>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</si>
  <si>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</si>
  <si>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</si>
  <si>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</si>
  <si>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</si>
  <si>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</si>
  <si>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</si>
  <si>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</si>
  <si>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</si>
  <si>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</si>
  <si>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</si>
  <si>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</si>
  <si>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</si>
  <si>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</si>
  <si>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</si>
  <si>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</si>
  <si>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</si>
  <si>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</si>
  <si>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</si>
  <si>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</si>
  <si>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</si>
  <si>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</si>
  <si>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</si>
  <si>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</si>
  <si>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</si>
  <si>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</si>
  <si>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</si>
  <si>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</si>
  <si>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</si>
  <si>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</si>
  <si>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</si>
  <si>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</si>
  <si>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</si>
  <si>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</si>
  <si>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</si>
  <si>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</si>
  <si>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</si>
  <si>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</si>
  <si>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</si>
  <si>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</si>
  <si>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</si>
  <si>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</si>
  <si>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</si>
  <si>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</si>
  <si>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</si>
  <si>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</si>
  <si>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</si>
  <si>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</si>
  <si>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</si>
  <si>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</si>
  <si>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</si>
  <si>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</si>
  <si>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</si>
  <si>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</si>
  <si>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</si>
  <si>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</si>
  <si>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</si>
  <si>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</si>
  <si>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</si>
  <si>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</si>
  <si>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</si>
  <si>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</si>
  <si>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</si>
  <si>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</si>
  <si>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</si>
  <si>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</si>
  <si>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</si>
  <si>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</si>
  <si>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</si>
  <si>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</si>
  <si>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</si>
  <si>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</si>
  <si>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</si>
  <si>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</si>
  <si>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</si>
  <si>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</si>
  <si>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</si>
  <si>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</si>
  <si>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</si>
  <si>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</si>
  <si>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</si>
  <si>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</si>
  <si>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</si>
  <si>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</si>
  <si>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</si>
  <si>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</si>
  <si>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</si>
  <si>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</si>
  <si>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</si>
  <si>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</si>
  <si>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</si>
  <si>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</si>
  <si>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</si>
  <si>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</si>
  <si>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</si>
  <si>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</si>
  <si>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</si>
  <si>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</si>
  <si>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</si>
  <si>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</si>
  <si>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</si>
  <si>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</si>
  <si>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</si>
  <si>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</si>
  <si>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</si>
  <si>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</si>
  <si>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</si>
  <si>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</si>
  <si>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</si>
  <si>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</si>
  <si>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</si>
  <si>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</si>
  <si>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</si>
  <si>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</si>
  <si>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</si>
  <si>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</si>
  <si>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</si>
  <si>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</si>
  <si>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</si>
  <si>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</si>
  <si>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</si>
  <si>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</si>
  <si>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</si>
  <si>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</si>
  <si>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</si>
  <si>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</si>
  <si>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</si>
  <si>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</si>
  <si>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</si>
  <si>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</si>
  <si>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</si>
  <si>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</si>
  <si>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</si>
  <si>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</si>
  <si>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</si>
  <si>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</si>
  <si>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</si>
  <si>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</si>
  <si>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</si>
  <si>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</si>
  <si>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</si>
  <si>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</si>
  <si>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</si>
  <si>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</si>
  <si>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</si>
  <si>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</si>
  <si>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</si>
  <si>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</si>
  <si>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</si>
  <si>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</si>
  <si>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</si>
  <si>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</si>
  <si>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</si>
  <si>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</si>
  <si>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</si>
  <si>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</si>
  <si>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</si>
  <si>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</si>
  <si>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</si>
  <si>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</si>
  <si>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</si>
  <si>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</si>
  <si>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</si>
  <si>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</si>
  <si>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</si>
  <si>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</si>
  <si>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</si>
  <si>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</si>
  <si>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</si>
  <si>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</si>
  <si>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</si>
  <si>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</si>
  <si>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</si>
  <si>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</si>
  <si>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</si>
  <si>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</si>
  <si>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</si>
  <si>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</si>
  <si>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</si>
  <si>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</si>
  <si>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</si>
  <si>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</si>
  <si>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</si>
  <si>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</si>
  <si>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</si>
  <si>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</si>
  <si>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</si>
  <si>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</si>
  <si>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</si>
  <si>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</si>
  <si>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</si>
  <si>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</si>
  <si>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</si>
  <si>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</si>
  <si>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</si>
  <si>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</si>
  <si>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</si>
  <si>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</si>
  <si>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</si>
  <si>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</si>
  <si>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</si>
  <si>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</si>
  <si>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</si>
  <si>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</si>
  <si>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</si>
  <si>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</si>
  <si>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</si>
  <si>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</si>
  <si>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</si>
  <si>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</si>
  <si>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</si>
  <si>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</si>
  <si>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</si>
  <si>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</si>
  <si>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</si>
  <si>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</si>
  <si>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</si>
  <si>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</si>
  <si>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</si>
  <si>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</si>
  <si>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</si>
  <si>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</si>
  <si>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</si>
  <si>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</si>
  <si>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</si>
  <si>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</si>
  <si>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</si>
  <si>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</si>
  <si>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</si>
  <si>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</si>
  <si>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</si>
  <si>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</si>
  <si>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</si>
  <si>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</si>
  <si>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</si>
  <si>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</si>
  <si>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</si>
  <si>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</si>
  <si>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</si>
  <si>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</si>
  <si>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</si>
  <si>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</si>
  <si>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</si>
  <si>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</si>
  <si>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</si>
  <si>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</si>
  <si>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</si>
  <si>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</si>
  <si>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</si>
  <si>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</si>
  <si>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</si>
  <si>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</si>
  <si>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</si>
  <si>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</si>
  <si>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</si>
  <si>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</si>
  <si>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</si>
  <si>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</si>
  <si>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</si>
  <si>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</si>
  <si>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</si>
  <si>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</si>
  <si>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</si>
  <si>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</si>
  <si>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</si>
  <si>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</si>
  <si>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</si>
  <si>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</si>
  <si>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</si>
  <si>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</si>
  <si>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</si>
  <si>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</si>
  <si>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</si>
  <si>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</si>
  <si>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</si>
  <si>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</si>
  <si>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</si>
  <si>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</si>
  <si>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</si>
  <si>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</si>
  <si>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</si>
  <si>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</si>
  <si>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</si>
  <si>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</si>
  <si>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</si>
  <si>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</si>
  <si>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</si>
  <si>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</si>
  <si>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</si>
  <si>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</si>
  <si>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</si>
  <si>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</si>
  <si>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</si>
  <si>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</si>
  <si>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</si>
  <si>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</si>
  <si>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</si>
  <si>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</si>
  <si>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</si>
  <si>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</si>
  <si>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</si>
  <si>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</si>
  <si>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</si>
  <si>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</si>
  <si>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</si>
  <si>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</si>
  <si>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</si>
  <si>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</si>
  <si>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</si>
  <si>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</si>
  <si>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</si>
  <si>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</si>
  <si>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</si>
  <si>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</si>
  <si>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</si>
  <si>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</si>
  <si>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</si>
  <si>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</si>
  <si>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</si>
  <si>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</si>
  <si>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</si>
  <si>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</si>
  <si>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</si>
  <si>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</si>
  <si>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</si>
  <si>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</si>
  <si>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</si>
  <si>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</si>
  <si>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</si>
  <si>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</si>
  <si>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</si>
  <si>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</si>
  <si>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</si>
  <si>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</si>
  <si>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</si>
  <si>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</si>
  <si>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</si>
  <si>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</si>
  <si>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</si>
  <si>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</si>
  <si>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</si>
  <si>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</si>
  <si>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</si>
  <si>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</si>
  <si>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</si>
  <si>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</si>
  <si>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</si>
  <si>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</si>
  <si>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</si>
  <si>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</si>
  <si>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</si>
  <si>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</si>
  <si>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</si>
  <si>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</si>
  <si>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</si>
  <si>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</si>
  <si>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</si>
  <si>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</si>
  <si>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</si>
  <si>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</si>
  <si>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</si>
  <si>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</si>
  <si>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</si>
  <si>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</si>
  <si>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</si>
  <si>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</si>
  <si>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</si>
  <si>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</si>
  <si>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</si>
  <si>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</si>
  <si>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</si>
  <si>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</si>
  <si>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</si>
  <si>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</si>
  <si>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</si>
  <si>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</si>
  <si>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</si>
  <si>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</si>
  <si>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</si>
  <si>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</si>
  <si>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</si>
  <si>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</si>
  <si>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</si>
  <si>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</si>
  <si>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</si>
  <si>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</si>
  <si>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</si>
  <si>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</si>
  <si>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</si>
  <si>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</si>
  <si>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</si>
  <si>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</si>
  <si>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</si>
  <si>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</si>
  <si>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</si>
  <si>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</si>
  <si>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</si>
  <si>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</si>
  <si>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</si>
  <si>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</si>
  <si>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</si>
  <si>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</si>
  <si>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</si>
  <si>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</si>
  <si>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</si>
  <si>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</si>
  <si>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</si>
  <si>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</si>
  <si>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</si>
  <si>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</si>
  <si>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</si>
  <si>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</si>
  <si>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</si>
  <si>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</si>
  <si>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</si>
  <si>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</si>
  <si>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</si>
  <si>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</si>
  <si>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</si>
  <si>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</si>
  <si>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</si>
  <si>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</si>
  <si>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</si>
  <si>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</si>
  <si>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</si>
  <si>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</si>
  <si>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</si>
  <si>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</si>
  <si>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</si>
  <si>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</si>
  <si>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</si>
  <si>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</si>
  <si>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</si>
  <si>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</si>
  <si>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</si>
  <si>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</si>
  <si>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</si>
  <si>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</si>
  <si>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</si>
  <si>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</si>
  <si>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</si>
  <si>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</si>
  <si>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</si>
  <si>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</si>
  <si>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</si>
  <si>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</si>
  <si>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</si>
  <si>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</si>
  <si>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</si>
  <si>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</si>
  <si>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</si>
  <si>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</si>
  <si>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</si>
  <si>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</si>
  <si>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</si>
  <si>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</si>
  <si>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</si>
  <si>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</si>
  <si>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</si>
  <si>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</si>
  <si>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</si>
  <si>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</si>
  <si>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</si>
  <si>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</si>
  <si>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</si>
  <si>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</si>
  <si>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</si>
  <si>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</si>
  <si>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</si>
  <si>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</si>
  <si>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</si>
  <si>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</si>
  <si>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</si>
  <si>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</si>
  <si>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</si>
  <si>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</si>
  <si>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</si>
  <si>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</si>
  <si>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</si>
  <si>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</si>
  <si>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</si>
  <si>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</si>
  <si>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</si>
  <si>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</si>
  <si>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</si>
  <si>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</si>
  <si>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</si>
  <si>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</si>
  <si>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</si>
  <si>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</si>
  <si>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</si>
  <si>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</si>
  <si>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</si>
  <si>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</si>
  <si>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</si>
  <si>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</si>
  <si>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</si>
  <si>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</si>
  <si>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</si>
  <si>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</si>
  <si>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</si>
  <si>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</si>
  <si>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</si>
  <si>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</si>
  <si>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</si>
  <si>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</si>
  <si>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</si>
  <si>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</si>
  <si>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</si>
  <si>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</si>
  <si>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</si>
  <si>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</si>
  <si>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</si>
  <si>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</si>
  <si>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</si>
  <si>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</si>
  <si>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</si>
  <si>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</si>
  <si>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</si>
  <si>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</si>
  <si>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</si>
  <si>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</si>
  <si>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</si>
  <si>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</si>
  <si>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</si>
  <si>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</si>
  <si>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</si>
  <si>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</si>
  <si>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</si>
  <si>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</si>
  <si>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</si>
  <si>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</si>
  <si>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</si>
  <si>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</si>
  <si>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</si>
  <si>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</si>
  <si>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</si>
  <si>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</si>
  <si>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</si>
  <si>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</si>
  <si>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</si>
  <si>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</si>
  <si>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</si>
  <si>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</si>
  <si>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</si>
  <si>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</si>
  <si>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</si>
  <si>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</si>
  <si>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</si>
  <si>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</si>
  <si>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</si>
  <si>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</si>
  <si>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</si>
  <si>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</si>
  <si>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</si>
  <si>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</si>
  <si>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</si>
  <si>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</si>
  <si>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</si>
  <si>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</si>
  <si>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</si>
  <si>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</si>
  <si>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</si>
  <si>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</si>
  <si>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</si>
  <si>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</si>
  <si>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</si>
  <si>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</si>
  <si>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</si>
  <si>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</si>
  <si>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</si>
  <si>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</si>
  <si>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</si>
  <si>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</si>
  <si>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</si>
  <si>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</si>
  <si>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</si>
  <si>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</si>
  <si>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</si>
  <si>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</si>
  <si>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</si>
  <si>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</si>
  <si>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</si>
  <si>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</si>
  <si>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</si>
  <si>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</si>
  <si>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</si>
  <si>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</si>
  <si>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</si>
  <si>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</si>
  <si>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</si>
  <si>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</si>
  <si>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</si>
  <si>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</si>
  <si>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</si>
  <si>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</si>
  <si>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</si>
  <si>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</si>
  <si>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</si>
  <si>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</si>
  <si>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</si>
  <si>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</si>
  <si>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</si>
  <si>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</si>
  <si>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</si>
  <si>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</si>
  <si>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</si>
  <si>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</si>
  <si>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</si>
  <si>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</si>
  <si>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</si>
  <si>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</si>
  <si>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</si>
  <si>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</si>
  <si>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</si>
  <si>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</si>
  <si>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</si>
  <si>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</si>
  <si>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</si>
  <si>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</si>
  <si>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</si>
  <si>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</si>
  <si>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</si>
  <si>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</si>
  <si>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</si>
  <si>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</si>
  <si>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</si>
  <si>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</si>
  <si>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</si>
  <si>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</si>
  <si>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</si>
  <si>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</si>
  <si>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</si>
  <si>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</si>
  <si>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</si>
  <si>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</si>
  <si>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</si>
  <si>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</si>
  <si>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</si>
  <si>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</si>
  <si>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</si>
  <si>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</si>
  <si>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</si>
  <si>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</si>
  <si>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</si>
  <si>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</si>
  <si>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</si>
  <si>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</si>
  <si>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</si>
  <si>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</si>
  <si>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</si>
  <si>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</si>
  <si>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</si>
  <si>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</si>
  <si>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</si>
  <si>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</si>
  <si>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</si>
  <si>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</si>
  <si>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</si>
  <si>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</si>
  <si>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</si>
  <si>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</si>
  <si>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</si>
  <si>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</si>
  <si>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</si>
  <si>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</si>
  <si>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</si>
  <si>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</si>
  <si>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</si>
  <si>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</si>
  <si>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</si>
  <si>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</si>
  <si>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</si>
  <si>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</si>
  <si>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</si>
  <si>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</si>
  <si>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</si>
  <si>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</si>
  <si>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</si>
  <si>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</si>
  <si>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</si>
  <si>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</si>
  <si>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</si>
  <si>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</si>
  <si>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</si>
  <si>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</si>
  <si>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</si>
  <si>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</si>
  <si>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</si>
  <si>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</si>
  <si>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</si>
  <si>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</si>
  <si>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</si>
  <si>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</si>
  <si>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</si>
  <si>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</si>
  <si>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</si>
  <si>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</si>
  <si>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</si>
  <si>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</si>
  <si>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</si>
  <si>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</si>
  <si>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</si>
  <si>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</si>
  <si>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</si>
  <si>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</si>
  <si>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</si>
  <si>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</si>
  <si>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</si>
  <si>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</si>
  <si>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</si>
  <si>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</si>
  <si>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</si>
  <si>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</si>
  <si>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</si>
  <si>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</si>
  <si>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</si>
  <si>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</si>
  <si>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</si>
  <si>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</si>
  <si>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</si>
  <si>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</si>
  <si>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</si>
  <si>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</si>
  <si>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</si>
  <si>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</si>
  <si>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</si>
  <si>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</si>
  <si>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</si>
  <si>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</si>
  <si>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</si>
  <si>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</si>
  <si>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</si>
  <si>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</si>
  <si>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</si>
  <si>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</si>
  <si>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</si>
  <si>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</si>
  <si>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</si>
  <si>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</si>
  <si>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</si>
  <si>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</si>
  <si>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</si>
  <si>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</si>
  <si>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</si>
  <si>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</si>
  <si>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</si>
  <si>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</si>
  <si>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</si>
  <si>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</si>
  <si>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</si>
  <si>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</si>
  <si>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</si>
  <si>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</si>
  <si>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</si>
  <si>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</si>
  <si>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</si>
  <si>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</si>
  <si>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</si>
  <si>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</si>
  <si>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</si>
  <si>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</si>
  <si>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</si>
  <si>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</si>
  <si>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</si>
  <si>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</si>
  <si>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</si>
  <si>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</si>
  <si>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</si>
  <si>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</si>
  <si>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</si>
  <si>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</si>
  <si>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</si>
  <si>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</si>
  <si>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</si>
  <si>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</si>
  <si>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</si>
  <si>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</si>
  <si>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</si>
  <si>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</si>
  <si>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</si>
  <si>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</si>
  <si>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</si>
  <si>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</si>
  <si>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</si>
  <si>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</si>
  <si>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</si>
  <si>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</si>
  <si>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</si>
  <si>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</si>
  <si>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</si>
  <si>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</si>
  <si>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</si>
  <si>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</si>
  <si>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</si>
  <si>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</si>
  <si>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</si>
  <si>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</si>
  <si>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</si>
  <si>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</si>
  <si>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</si>
  <si>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</si>
  <si>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</si>
  <si>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</si>
  <si>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</si>
  <si>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</si>
  <si>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</si>
  <si>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</si>
  <si>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</si>
  <si>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</si>
  <si>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</si>
  <si>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</si>
  <si>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</si>
  <si>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</si>
  <si>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</si>
  <si>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</si>
  <si>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</si>
  <si>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</si>
  <si>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</si>
  <si>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</si>
  <si>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</si>
  <si>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</si>
  <si>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</si>
  <si>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</si>
  <si>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</si>
  <si>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</si>
  <si>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</si>
  <si>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</si>
  <si>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</si>
  <si>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</si>
  <si>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</si>
  <si>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</si>
  <si>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</si>
  <si>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</si>
  <si>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</si>
  <si>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</si>
  <si>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</si>
  <si>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</si>
  <si>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</si>
  <si>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</si>
  <si>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</si>
  <si>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</si>
  <si>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</si>
  <si>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</si>
  <si>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</si>
  <si>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</si>
  <si>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</si>
  <si>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</si>
  <si>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</si>
  <si>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</si>
  <si>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</si>
  <si>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</si>
  <si>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</si>
  <si>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</si>
  <si>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</si>
  <si>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</si>
  <si>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</si>
  <si>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</si>
  <si>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</si>
  <si>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</si>
  <si>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</si>
  <si>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</si>
  <si>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</si>
  <si>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</si>
  <si>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</si>
  <si>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</si>
  <si>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</si>
  <si>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</si>
  <si>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</si>
  <si>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</si>
  <si>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</si>
  <si>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</si>
  <si>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</si>
  <si>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</si>
  <si>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</si>
  <si>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</si>
  <si>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</si>
  <si>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</si>
  <si>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</si>
  <si>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</si>
  <si>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</si>
  <si>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</si>
  <si>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</si>
  <si>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</si>
  <si>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</si>
  <si>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</si>
  <si>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</si>
  <si>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</si>
  <si>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</si>
  <si>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</si>
  <si>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</si>
  <si>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</si>
  <si>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</si>
  <si>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</si>
  <si>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</si>
  <si>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</si>
  <si>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</si>
  <si>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</si>
  <si>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</si>
  <si>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</si>
  <si>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</si>
  <si>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</si>
  <si>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</si>
  <si>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</si>
  <si>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</si>
  <si>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</si>
  <si>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</si>
  <si>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</si>
  <si>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</si>
  <si>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</si>
  <si>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</si>
  <si>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</si>
  <si>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</si>
  <si>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</si>
  <si>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</si>
  <si>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</si>
  <si>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</si>
  <si>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</si>
  <si>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</si>
  <si>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</si>
  <si>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</si>
  <si>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</si>
  <si>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</si>
  <si>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</si>
  <si>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</si>
  <si>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</si>
  <si>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</si>
  <si>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</si>
  <si>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</si>
  <si>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</si>
  <si>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</si>
  <si>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</si>
  <si>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</si>
  <si>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</si>
  <si>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</si>
  <si>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</si>
  <si>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</si>
  <si>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</si>
  <si>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</si>
  <si>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</si>
  <si>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</si>
  <si>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</si>
  <si>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</si>
  <si>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</si>
  <si>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</si>
  <si>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</si>
  <si>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</si>
  <si>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</si>
  <si>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</si>
  <si>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</si>
  <si>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</si>
  <si>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</si>
  <si>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</si>
  <si>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</si>
  <si>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</si>
  <si>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</si>
  <si>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</si>
  <si>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</si>
  <si>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</si>
  <si>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</si>
  <si>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</si>
  <si>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</si>
  <si>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</si>
  <si>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</si>
  <si>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</si>
  <si>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</si>
  <si>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</si>
  <si>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</si>
  <si>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</si>
  <si>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</si>
  <si>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</si>
  <si>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</si>
  <si>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</si>
  <si>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</si>
  <si>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</si>
  <si>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</si>
  <si>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</si>
  <si>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</si>
  <si>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</si>
  <si>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</si>
  <si>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</si>
  <si>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</si>
  <si>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</si>
  <si>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</si>
  <si>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</si>
  <si>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</si>
  <si>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</si>
  <si>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</si>
  <si>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</si>
  <si>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</si>
  <si>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</si>
  <si>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</si>
  <si>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</si>
  <si>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</si>
  <si>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</si>
  <si>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</si>
  <si>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</si>
  <si>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</si>
  <si>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</si>
  <si>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</si>
  <si>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</si>
  <si>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</si>
  <si>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</si>
  <si>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</si>
  <si>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</si>
  <si>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</si>
  <si>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</si>
  <si>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</si>
  <si>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</si>
  <si>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</si>
  <si>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</si>
  <si>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</si>
  <si>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</si>
  <si>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</si>
  <si>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</si>
  <si>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</si>
  <si>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</si>
  <si>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</si>
  <si>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</si>
  <si>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</si>
  <si>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</si>
  <si>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</si>
  <si>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</si>
  <si>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</si>
  <si>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</si>
  <si>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</si>
  <si>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</si>
  <si>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</si>
  <si>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</si>
  <si>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</si>
  <si>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</si>
  <si>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</si>
  <si>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</si>
  <si>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</si>
  <si>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</si>
  <si>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</si>
  <si>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</si>
  <si>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</si>
  <si>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</si>
  <si>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</si>
  <si>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</si>
  <si>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</si>
  <si>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</si>
  <si>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</si>
  <si>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</si>
  <si>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</si>
  <si>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</si>
  <si>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</si>
  <si>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</si>
  <si>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</si>
  <si>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</si>
  <si>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</si>
  <si>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</si>
  <si>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</si>
  <si>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</si>
  <si>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</si>
  <si>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</si>
  <si>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</si>
  <si>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</si>
  <si>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</si>
  <si>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</si>
  <si>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</si>
  <si>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</si>
  <si>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</si>
  <si>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</si>
  <si>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</si>
  <si>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</si>
  <si>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</si>
  <si>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</si>
  <si>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</si>
  <si>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</si>
  <si>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</si>
  <si>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</si>
  <si>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</si>
  <si>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</si>
  <si>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</si>
  <si>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</si>
  <si>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</si>
  <si>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</si>
  <si>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</si>
  <si>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</si>
  <si>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</si>
  <si>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</si>
  <si>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</si>
  <si>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</si>
  <si>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</si>
  <si>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</si>
  <si>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</si>
  <si>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</si>
  <si>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</si>
  <si>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</si>
  <si>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</si>
  <si>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</si>
  <si>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</si>
  <si>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</si>
  <si>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</si>
  <si>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</si>
  <si>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</si>
  <si>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</si>
  <si>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</si>
  <si>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</si>
  <si>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</si>
  <si>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</si>
  <si>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</si>
  <si>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</si>
  <si>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</si>
  <si>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</si>
  <si>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</si>
  <si>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</si>
  <si>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</si>
  <si>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</si>
  <si>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</si>
  <si>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</si>
  <si>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</si>
  <si>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</si>
  <si>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</si>
  <si>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</si>
  <si>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</si>
  <si>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</si>
  <si>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</si>
  <si>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</si>
  <si>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</si>
  <si>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</si>
  <si>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</si>
  <si>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</si>
  <si>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</si>
  <si>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</si>
  <si>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</si>
  <si>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</si>
  <si>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</si>
  <si>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</si>
  <si>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</si>
  <si>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</si>
  <si>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</si>
  <si>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</si>
  <si>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</si>
  <si>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</si>
  <si>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</si>
  <si>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</si>
  <si>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</si>
  <si>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</si>
  <si>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</si>
  <si>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</si>
  <si>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</si>
  <si>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</si>
  <si>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</si>
  <si>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</si>
  <si>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</si>
  <si>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</si>
  <si>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</si>
  <si>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</si>
  <si>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</si>
  <si>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</si>
  <si>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</si>
  <si>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</si>
  <si>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</si>
  <si>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</si>
  <si>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</si>
  <si>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</si>
  <si>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</si>
  <si>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</si>
  <si>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</si>
  <si>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</si>
  <si>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</si>
  <si>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</si>
  <si>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</si>
  <si>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</si>
  <si>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</si>
  <si>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</si>
  <si>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</si>
  <si>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</si>
  <si>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</si>
  <si>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</si>
  <si>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</si>
  <si>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</si>
  <si>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</si>
  <si>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</si>
  <si>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</si>
  <si>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</si>
  <si>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</si>
  <si>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</si>
  <si>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</si>
  <si>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</si>
  <si>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</si>
  <si>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</si>
  <si>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</si>
  <si>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</si>
  <si>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</si>
  <si>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</si>
  <si>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</si>
  <si>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</si>
  <si>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</si>
  <si>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</si>
  <si>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</si>
  <si>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</si>
  <si>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</si>
  <si>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</si>
  <si>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</si>
  <si>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</si>
  <si>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</si>
  <si>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</si>
  <si>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</si>
  <si>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</si>
  <si>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</si>
  <si>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</si>
  <si>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</si>
  <si>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</si>
  <si>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</si>
  <si>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</si>
  <si>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</si>
  <si>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</si>
  <si>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</si>
  <si>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</si>
  <si>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</si>
  <si>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</si>
  <si>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</si>
  <si>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</si>
  <si>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</si>
  <si>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</si>
  <si>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</si>
  <si>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</si>
  <si>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</si>
  <si>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</si>
  <si>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</si>
  <si>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</si>
  <si>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</si>
  <si>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</si>
  <si>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</si>
  <si>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</si>
  <si>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</si>
  <si>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</si>
  <si>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</si>
  <si>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</si>
  <si>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</si>
  <si>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</si>
  <si>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</si>
  <si>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</si>
  <si>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</si>
  <si>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</si>
  <si>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</si>
  <si>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</si>
  <si>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</si>
  <si>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</si>
  <si>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</si>
  <si>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</si>
  <si>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</si>
  <si>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</si>
  <si>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</si>
  <si>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</si>
  <si>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</si>
  <si>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</si>
  <si>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</si>
  <si>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</si>
  <si>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</si>
  <si>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</si>
  <si>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</si>
  <si>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</si>
  <si>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</si>
  <si>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</si>
  <si>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</si>
  <si>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</si>
  <si>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</si>
  <si>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</si>
  <si>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</si>
  <si>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</si>
  <si>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</si>
  <si>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</si>
  <si>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</si>
  <si>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</si>
  <si>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</si>
  <si>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</si>
  <si>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</si>
  <si>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</si>
  <si>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</si>
  <si>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</si>
  <si>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</si>
  <si>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</si>
  <si>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</si>
  <si>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</si>
  <si>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</si>
  <si>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</si>
  <si>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</si>
  <si>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</si>
  <si>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</si>
  <si>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</si>
  <si>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</si>
  <si>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</si>
  <si>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</si>
  <si>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</si>
  <si>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</si>
  <si>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</si>
  <si>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</si>
  <si>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</si>
  <si>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</si>
  <si>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</si>
  <si>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</si>
  <si>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</si>
  <si>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</si>
  <si>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</si>
  <si>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</si>
  <si>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</si>
  <si>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</si>
  <si>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</si>
  <si>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</si>
  <si>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</si>
  <si>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</si>
  <si>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</si>
  <si>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</si>
  <si>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</si>
  <si>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</si>
  <si>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</si>
  <si>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</si>
  <si>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</si>
  <si>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</si>
  <si>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</si>
  <si>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</si>
  <si>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</si>
  <si>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</si>
  <si>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</si>
  <si>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</si>
  <si>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</si>
  <si>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</si>
  <si>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</si>
  <si>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</si>
  <si>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</si>
  <si>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</si>
  <si>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</si>
  <si>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</si>
  <si>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</si>
  <si>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</si>
  <si>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</si>
  <si>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</si>
  <si>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</si>
  <si>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</si>
  <si>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</si>
  <si>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</si>
  <si>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</si>
  <si>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</si>
  <si>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</si>
  <si>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</si>
  <si>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</si>
  <si>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</si>
  <si>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</si>
  <si>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</si>
  <si>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</si>
  <si>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</si>
  <si>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</si>
  <si>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</si>
  <si>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</si>
  <si>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</si>
  <si>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</si>
  <si>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</si>
  <si>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</si>
  <si>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</si>
  <si>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</si>
  <si>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</si>
  <si>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</si>
  <si>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</si>
  <si>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</si>
  <si>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</si>
  <si>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</si>
  <si>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</si>
  <si>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</si>
  <si>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</si>
  <si>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</si>
  <si>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</si>
  <si>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</si>
  <si>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</si>
  <si>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</si>
  <si>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</si>
  <si>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</si>
  <si>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</si>
  <si>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</si>
  <si>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</si>
  <si>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</si>
  <si>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</si>
  <si>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</si>
  <si>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</si>
  <si>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</si>
  <si>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</si>
  <si>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</si>
  <si>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</si>
  <si>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</si>
  <si>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</si>
  <si>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</si>
  <si>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</si>
  <si>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</si>
  <si>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</si>
  <si>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</si>
  <si>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</si>
  <si>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</si>
  <si>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</si>
  <si>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</si>
  <si>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</si>
  <si>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</si>
  <si>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</si>
  <si>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</si>
  <si>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</si>
  <si>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</si>
  <si>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</si>
  <si>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</si>
  <si>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</si>
  <si>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</si>
  <si>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</si>
  <si>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</si>
  <si>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</si>
  <si>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</si>
  <si>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</si>
  <si>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</si>
  <si>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</si>
  <si>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</si>
  <si>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</si>
  <si>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</si>
  <si>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</si>
  <si>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</si>
  <si>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</si>
  <si>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</si>
  <si>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</si>
  <si>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</si>
  <si>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</si>
  <si>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</si>
  <si>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</si>
  <si>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</si>
  <si>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</si>
  <si>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</si>
  <si>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</si>
  <si>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</si>
  <si>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</si>
  <si>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</si>
  <si>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</si>
  <si>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</si>
  <si>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</si>
  <si>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</si>
  <si>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</si>
  <si>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</si>
  <si>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</si>
  <si>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</si>
  <si>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</si>
  <si>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</si>
  <si>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</si>
  <si>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</si>
  <si>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</si>
  <si>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</si>
  <si>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</si>
  <si>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</si>
  <si>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</si>
  <si>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</si>
  <si>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</si>
  <si>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</si>
  <si>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</si>
  <si>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</si>
  <si>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</si>
  <si>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</si>
  <si>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</si>
  <si>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</si>
  <si>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</si>
  <si>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</si>
  <si>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</si>
  <si>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</si>
  <si>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</si>
  <si>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</si>
  <si>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</si>
  <si>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</si>
  <si>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</si>
  <si>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</si>
  <si>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</si>
  <si>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</si>
  <si>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</si>
  <si>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</si>
  <si>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</si>
  <si>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</si>
  <si>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</si>
  <si>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</si>
  <si>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</si>
  <si>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</si>
  <si>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</si>
  <si>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</si>
  <si>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</si>
  <si>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</si>
  <si>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</si>
  <si>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</si>
  <si>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</si>
  <si>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</si>
  <si>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</si>
  <si>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</si>
  <si>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</si>
  <si>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</si>
  <si>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</si>
  <si>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</si>
  <si>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</si>
  <si>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</si>
  <si>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</si>
  <si>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</si>
  <si>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</si>
  <si>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</si>
  <si>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</si>
  <si>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</si>
  <si>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</si>
  <si>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</si>
  <si>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</si>
  <si>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</si>
  <si>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</si>
  <si>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</si>
  <si>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</si>
  <si>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</si>
  <si>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</si>
  <si>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</si>
  <si>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</si>
  <si>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</si>
  <si>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</si>
  <si>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</si>
  <si>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</si>
  <si>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</si>
  <si>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</si>
  <si>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</si>
  <si>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</si>
  <si>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</si>
  <si>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</si>
  <si>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</si>
  <si>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</si>
  <si>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</si>
  <si>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</si>
  <si>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</si>
  <si>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</si>
  <si>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</si>
  <si>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</si>
  <si>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</si>
  <si>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</si>
  <si>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</si>
  <si>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</si>
  <si>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</si>
  <si>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</si>
  <si>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</si>
  <si>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</si>
  <si>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</si>
  <si>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</si>
  <si>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</si>
  <si>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</si>
  <si>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</si>
  <si>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</si>
  <si>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</si>
  <si>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</si>
  <si>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</si>
  <si>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</si>
  <si>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</si>
  <si>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</si>
  <si>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</si>
  <si>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</si>
  <si>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</si>
  <si>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</si>
  <si>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</si>
  <si>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</si>
  <si>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</si>
  <si>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</si>
  <si>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</si>
  <si>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</si>
  <si>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</si>
  <si>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</si>
  <si>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</si>
  <si>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</si>
  <si>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</si>
  <si>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</si>
  <si>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</si>
  <si>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</si>
  <si>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</si>
  <si>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</si>
  <si>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</si>
  <si>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</si>
  <si>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</si>
  <si>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</si>
  <si>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</si>
  <si>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</si>
  <si>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</si>
  <si>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</si>
  <si>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</si>
  <si>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</si>
  <si>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</si>
  <si>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</si>
  <si>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</si>
  <si>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</si>
  <si>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</si>
  <si>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</si>
  <si>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</si>
  <si>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</si>
  <si>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</si>
  <si>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</si>
  <si>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</si>
  <si>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</si>
  <si>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</si>
  <si>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</si>
  <si>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</si>
  <si>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</si>
  <si>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</si>
  <si>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</si>
  <si>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</si>
  <si>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</si>
  <si>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</si>
  <si>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</si>
  <si>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</si>
  <si>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</si>
  <si>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</si>
  <si>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</si>
  <si>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</si>
  <si>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</si>
  <si>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</si>
  <si>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</si>
  <si>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</si>
  <si>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</si>
  <si>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</si>
  <si>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</si>
  <si>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</si>
  <si>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</si>
  <si>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</si>
  <si>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</si>
  <si>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</si>
  <si>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</si>
  <si>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</si>
  <si>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</si>
  <si>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</si>
  <si>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</si>
  <si>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</si>
  <si>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</si>
  <si>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</si>
  <si>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</si>
  <si>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</si>
  <si>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</si>
  <si>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</si>
  <si>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</si>
  <si>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</si>
  <si>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</si>
  <si>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</si>
  <si>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</si>
  <si>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</si>
  <si>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</si>
  <si>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</si>
  <si>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</si>
  <si>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</si>
  <si>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</si>
  <si>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</si>
  <si>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</si>
  <si>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</si>
  <si>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</si>
  <si>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</si>
  <si>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</si>
  <si>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</si>
  <si>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</si>
  <si>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</si>
  <si>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</si>
  <si>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</si>
  <si>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</si>
  <si>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</si>
  <si>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</si>
  <si>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</si>
  <si>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</si>
  <si>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</si>
  <si>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</si>
  <si>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</si>
  <si>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</si>
  <si>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</si>
  <si>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</si>
  <si>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</si>
  <si>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</si>
  <si>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</si>
  <si>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</si>
  <si>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</si>
  <si>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</si>
  <si>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</si>
  <si>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</si>
  <si>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</si>
  <si>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</si>
  <si>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</si>
  <si>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</si>
  <si>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</si>
  <si>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</si>
  <si>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</si>
  <si>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</si>
  <si>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</si>
  <si>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</si>
  <si>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</si>
  <si>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</si>
  <si>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</si>
  <si>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</si>
  <si>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</si>
  <si>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</si>
  <si>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</si>
  <si>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</si>
  <si>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</si>
  <si>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</si>
  <si>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</si>
  <si>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</si>
  <si>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</si>
  <si>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</si>
  <si>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</si>
  <si>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</si>
  <si>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</si>
  <si>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</si>
  <si>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</si>
  <si>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</si>
  <si>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</si>
  <si>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</si>
  <si>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</si>
  <si>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</si>
  <si>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</si>
  <si>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</si>
  <si>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</si>
  <si>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</si>
  <si>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</si>
  <si>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</si>
  <si>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</si>
  <si>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</si>
  <si>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</si>
  <si>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</si>
  <si>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</si>
  <si>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</si>
  <si>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</si>
  <si>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</si>
  <si>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</si>
  <si>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</si>
  <si>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</si>
  <si>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</si>
  <si>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</si>
  <si>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</si>
  <si>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</si>
  <si>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</si>
  <si>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</si>
  <si>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</si>
  <si>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</si>
  <si>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</si>
  <si>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</si>
  <si>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</si>
  <si>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</si>
  <si>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</si>
  <si>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</si>
  <si>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</si>
  <si>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</si>
  <si>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</si>
  <si>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</si>
  <si>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</si>
  <si>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</si>
  <si>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</si>
  <si>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</si>
  <si>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</si>
  <si>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</si>
  <si>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</si>
  <si>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</si>
  <si>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</si>
  <si>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</si>
  <si>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</si>
  <si>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</si>
  <si>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</si>
  <si>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</si>
  <si>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</si>
  <si>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</si>
  <si>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</si>
  <si>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</si>
  <si>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</si>
  <si>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</si>
  <si>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</si>
  <si>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</si>
  <si>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</si>
  <si>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</si>
  <si>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</si>
  <si>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</si>
  <si>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</si>
  <si>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</si>
  <si>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</si>
  <si>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</si>
  <si>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</si>
  <si>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</si>
  <si>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</si>
  <si>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</si>
  <si>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</si>
  <si>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</si>
  <si>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</si>
  <si>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</si>
  <si>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</si>
  <si>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</si>
  <si>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</si>
  <si>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</si>
  <si>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</si>
  <si>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</si>
  <si>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</si>
  <si>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</si>
  <si>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</si>
  <si>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</si>
  <si>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</si>
  <si>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</si>
  <si>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</si>
  <si>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</si>
  <si>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</si>
  <si>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</si>
  <si>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</si>
  <si>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</si>
  <si>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</si>
  <si>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</si>
  <si>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</si>
  <si>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</si>
  <si>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</si>
  <si>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</si>
  <si>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</si>
  <si>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</si>
  <si>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</si>
  <si>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</si>
  <si>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</si>
  <si>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</si>
  <si>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</si>
  <si>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</si>
  <si>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</si>
  <si>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</si>
  <si>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</si>
  <si>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</si>
  <si>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</si>
  <si>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</si>
  <si>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</si>
  <si>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</si>
  <si>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</si>
  <si>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</si>
  <si>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</si>
  <si>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</si>
  <si>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</si>
  <si>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</si>
  <si>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</si>
  <si>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</si>
  <si>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</si>
  <si>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</si>
  <si>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</si>
  <si>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</si>
  <si>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</si>
  <si>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</si>
  <si>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</si>
  <si>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</si>
  <si>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</si>
  <si>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</si>
  <si>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</si>
  <si>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</si>
  <si>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</si>
  <si>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</si>
  <si>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</si>
  <si>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</si>
  <si>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</si>
  <si>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</si>
  <si>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</si>
  <si>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</si>
  <si>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</si>
  <si>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</si>
  <si>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</si>
  <si>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</si>
  <si>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</si>
  <si>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</si>
  <si>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</si>
  <si>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</si>
  <si>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</si>
  <si>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</si>
  <si>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</si>
  <si>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</si>
  <si>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</si>
  <si>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</si>
  <si>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</si>
  <si>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</si>
  <si>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</si>
  <si>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</si>
  <si>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</si>
  <si>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</si>
  <si>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</si>
  <si>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</si>
  <si>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</si>
  <si>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</si>
  <si>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</si>
  <si>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</si>
  <si>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</si>
  <si>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</si>
  <si>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</si>
  <si>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</si>
  <si>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</si>
  <si>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</si>
  <si>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</si>
  <si>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</si>
  <si>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</si>
  <si>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</si>
  <si>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</si>
  <si>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</si>
  <si>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</si>
  <si>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</si>
  <si>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</si>
  <si>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</si>
  <si>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</si>
  <si>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</si>
  <si>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</si>
  <si>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</si>
  <si>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</si>
  <si>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</si>
  <si>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</si>
  <si>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</si>
  <si>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</si>
  <si>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</si>
  <si>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</si>
  <si>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</si>
  <si>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</si>
  <si>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</si>
  <si>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</si>
  <si>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</si>
  <si>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</si>
  <si>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</si>
  <si>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</si>
  <si>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</si>
  <si>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</si>
  <si>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</si>
  <si>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</si>
  <si>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</si>
  <si>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</si>
  <si>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</si>
  <si>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</si>
  <si>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</si>
  <si>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</si>
  <si>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</si>
  <si>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</si>
  <si>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</si>
  <si>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</si>
  <si>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</si>
  <si>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</si>
  <si>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</si>
  <si>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</si>
  <si>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</si>
  <si>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</si>
  <si>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</si>
  <si>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</si>
  <si>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</si>
  <si>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</si>
  <si>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</si>
  <si>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</si>
  <si>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</si>
  <si>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</si>
  <si>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</si>
  <si>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</si>
  <si>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</si>
  <si>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</si>
  <si>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</si>
  <si>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</si>
  <si>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</si>
  <si>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</si>
  <si>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</si>
  <si>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</si>
  <si>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</si>
  <si>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</si>
  <si>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</si>
  <si>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</si>
  <si>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</si>
  <si>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</si>
  <si>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</si>
  <si>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</si>
  <si>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</si>
  <si>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</si>
  <si>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</si>
  <si>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</si>
  <si>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</si>
  <si>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</si>
  <si>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</si>
  <si>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</si>
  <si>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</si>
  <si>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</si>
  <si>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</si>
  <si>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</si>
  <si>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</si>
  <si>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</si>
  <si>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</si>
  <si>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</si>
  <si>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</si>
  <si>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</si>
  <si>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</si>
  <si>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</si>
  <si>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</si>
  <si>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</si>
  <si>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</si>
  <si>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</si>
  <si>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</si>
  <si>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</si>
  <si>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</si>
  <si>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</si>
  <si>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</si>
  <si>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</si>
  <si>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</si>
  <si>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</si>
  <si>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</si>
  <si>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</si>
  <si>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</si>
  <si>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</si>
  <si>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</si>
  <si>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</si>
  <si>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</si>
  <si>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</si>
  <si>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</si>
  <si>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</si>
  <si>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</si>
  <si>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</si>
  <si>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</si>
  <si>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</si>
  <si>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</si>
  <si>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</si>
  <si>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</si>
  <si>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</si>
  <si>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</si>
  <si>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</si>
  <si>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</si>
  <si>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</si>
  <si>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</si>
  <si>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</si>
  <si>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</si>
  <si>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</si>
  <si>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</si>
  <si>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</si>
  <si>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</si>
  <si>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</si>
  <si>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</si>
  <si>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</si>
  <si>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</si>
  <si>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</si>
  <si>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</si>
  <si>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</si>
  <si>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</si>
  <si>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</si>
  <si>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</si>
  <si>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</si>
  <si>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</si>
  <si>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</si>
  <si>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</si>
  <si>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</si>
  <si>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</si>
  <si>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</si>
  <si>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</si>
  <si>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</si>
  <si>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</si>
  <si>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</si>
  <si>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</si>
  <si>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</si>
  <si>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</si>
  <si>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</si>
  <si>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</si>
  <si>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</si>
  <si>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</si>
  <si>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</si>
  <si>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</si>
  <si>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</si>
  <si>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</si>
  <si>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</si>
  <si>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</si>
  <si>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</si>
  <si>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</si>
  <si>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</si>
  <si>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</si>
  <si>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</si>
  <si>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</si>
  <si>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</si>
  <si>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</si>
  <si>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</si>
  <si>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</si>
  <si>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</si>
  <si>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</si>
  <si>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</si>
  <si>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</si>
  <si>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</si>
  <si>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</si>
  <si>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</si>
  <si>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</si>
  <si>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</si>
  <si>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</si>
  <si>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</si>
  <si>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</si>
  <si>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</si>
  <si>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</si>
  <si>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</si>
  <si>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</si>
  <si>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</si>
  <si>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</si>
  <si>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</si>
  <si>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</si>
  <si>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</si>
  <si>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</si>
  <si>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</si>
  <si>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</si>
  <si>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</si>
  <si>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</si>
  <si>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</si>
  <si>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</si>
  <si>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</si>
  <si>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</si>
  <si>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</si>
  <si>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</si>
  <si>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</si>
  <si>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</si>
  <si>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</si>
  <si>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</si>
  <si>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</si>
  <si>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</si>
  <si>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</si>
  <si>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</si>
  <si>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</si>
  <si>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</si>
  <si>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</si>
  <si>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</si>
  <si>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</si>
  <si>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</si>
  <si>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</si>
  <si>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</si>
  <si>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</si>
  <si>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</si>
  <si>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</si>
  <si>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</si>
  <si>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</si>
  <si>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</si>
  <si>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</si>
  <si>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</si>
  <si>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</si>
  <si>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</si>
  <si>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</si>
  <si>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</si>
  <si>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</si>
  <si>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</si>
  <si>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</si>
  <si>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</si>
  <si>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</si>
  <si>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</si>
  <si>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</si>
  <si>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</si>
  <si>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</si>
  <si>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</si>
  <si>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</si>
  <si>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</si>
  <si>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</si>
  <si>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</si>
  <si>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</si>
  <si>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</si>
  <si>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</si>
  <si>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</si>
  <si>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</si>
  <si>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</si>
  <si>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</si>
  <si>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</si>
  <si>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</si>
  <si>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</si>
  <si>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</si>
  <si>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</si>
  <si>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</si>
  <si>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</si>
  <si>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</si>
  <si>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</si>
  <si>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</si>
  <si>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</si>
  <si>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</si>
  <si>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</si>
  <si>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</si>
  <si>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</si>
  <si>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</si>
  <si>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</si>
  <si>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</si>
  <si>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</si>
  <si>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</si>
  <si>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</si>
  <si>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</si>
  <si>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</si>
  <si>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</si>
  <si>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</si>
  <si>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</si>
  <si>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</si>
  <si>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</si>
  <si>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</si>
  <si>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</si>
  <si>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</si>
  <si>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</si>
  <si>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</si>
  <si>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</si>
  <si>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</si>
  <si>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</si>
  <si>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</si>
  <si>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</si>
  <si>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</si>
  <si>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</si>
  <si>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</si>
  <si>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</si>
  <si>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</si>
  <si>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</si>
  <si>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</si>
  <si>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</si>
  <si>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</si>
  <si>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</si>
  <si>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</si>
  <si>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</si>
  <si>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</si>
  <si>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</si>
  <si>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</si>
  <si>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</si>
  <si>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</si>
  <si>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</si>
  <si>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</si>
  <si>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</si>
  <si>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</si>
  <si>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</si>
  <si>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</si>
  <si>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</si>
  <si>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</si>
  <si>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</si>
  <si>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</si>
  <si>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</si>
  <si>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</si>
  <si>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</si>
  <si>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</si>
  <si>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</si>
  <si>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</si>
  <si>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</si>
  <si>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</si>
  <si>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</si>
  <si>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</si>
  <si>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</si>
  <si>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</si>
  <si>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</si>
  <si>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</si>
  <si>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</si>
  <si>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</si>
  <si>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</si>
  <si>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</si>
  <si>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</si>
  <si>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</si>
  <si>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</si>
  <si>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</si>
  <si>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</si>
  <si>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</si>
  <si>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</si>
  <si>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</si>
  <si>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</si>
  <si>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</si>
  <si>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</si>
  <si>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</si>
  <si>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</si>
  <si>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</si>
  <si>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</si>
  <si>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</si>
  <si>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</si>
  <si>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</si>
  <si>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</si>
  <si>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</si>
  <si>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</si>
  <si>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</si>
  <si>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</si>
  <si>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</si>
  <si>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</si>
  <si>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</si>
  <si>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</si>
  <si>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</si>
  <si>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</si>
  <si>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</si>
  <si>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</si>
  <si>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</si>
  <si>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</si>
  <si>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</si>
  <si>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</si>
  <si>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</si>
  <si>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</si>
  <si>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</si>
  <si>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</si>
  <si>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</si>
  <si>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</si>
  <si>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</si>
  <si>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</si>
  <si>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</si>
  <si>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</si>
  <si>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</si>
  <si>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</si>
  <si>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</si>
  <si>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</si>
  <si>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</si>
  <si>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</si>
  <si>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</si>
  <si>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</si>
  <si>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</si>
  <si>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</si>
  <si>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</si>
  <si>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</si>
  <si>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</si>
  <si>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</si>
  <si>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</si>
  <si>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</si>
  <si>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</si>
  <si>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</si>
  <si>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</si>
  <si>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</si>
  <si>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</si>
  <si>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</si>
  <si>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</si>
  <si>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</si>
  <si>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</si>
  <si>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</si>
  <si>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</si>
  <si>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</si>
  <si>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</si>
  <si>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</si>
  <si>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</si>
  <si>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</si>
  <si>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</si>
  <si>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</si>
  <si>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</si>
  <si>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</si>
  <si>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</si>
  <si>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</si>
  <si>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</si>
  <si>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</si>
  <si>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</si>
  <si>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</si>
  <si>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</si>
  <si>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</si>
  <si>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</si>
  <si>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</si>
  <si>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</si>
  <si>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</si>
  <si>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</si>
  <si>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</si>
  <si>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</si>
  <si>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</si>
  <si>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</si>
  <si>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</si>
  <si>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</si>
  <si>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</si>
  <si>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</si>
  <si>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</si>
  <si>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</si>
  <si>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</si>
  <si>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</si>
  <si>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</si>
  <si>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</si>
  <si>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</si>
  <si>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</si>
  <si>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</si>
  <si>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</si>
  <si>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</si>
  <si>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</si>
  <si>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</si>
  <si>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</si>
  <si>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</si>
  <si>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</si>
  <si>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</si>
  <si>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</si>
  <si>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</si>
  <si>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</si>
  <si>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</si>
  <si>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</si>
  <si>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</si>
  <si>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</si>
  <si>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</si>
  <si>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</si>
  <si>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</si>
  <si>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</si>
  <si>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</si>
  <si>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</si>
  <si>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</si>
  <si>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</si>
  <si>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</si>
  <si>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</si>
  <si>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</si>
  <si>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</si>
  <si>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</si>
  <si>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</si>
  <si>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</si>
  <si>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</si>
  <si>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</si>
  <si>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</si>
  <si>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</si>
  <si>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</si>
  <si>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</si>
  <si>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</si>
  <si>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</si>
  <si>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</si>
  <si>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</si>
  <si>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</si>
  <si>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</si>
  <si>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</si>
  <si>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</si>
  <si>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</si>
  <si>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</si>
  <si>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</si>
  <si>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</si>
  <si>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</si>
  <si>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</si>
  <si>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</si>
  <si>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</si>
  <si>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</si>
  <si>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</si>
  <si>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</si>
  <si>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</si>
  <si>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</si>
  <si>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</si>
  <si>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</si>
  <si>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</si>
  <si>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</si>
  <si>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</si>
  <si>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</si>
  <si>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</si>
  <si>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</si>
  <si>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</si>
  <si>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</si>
  <si>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</si>
  <si>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</si>
  <si>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</si>
  <si>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</si>
  <si>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</si>
  <si>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</si>
  <si>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</si>
  <si>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</si>
  <si>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</si>
  <si>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</si>
  <si>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</si>
  <si>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</si>
  <si>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</si>
  <si>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</si>
  <si>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</si>
  <si>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</si>
  <si>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</si>
  <si>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</si>
  <si>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</si>
  <si>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</si>
  <si>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</si>
  <si>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</si>
  <si>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</si>
  <si>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</si>
  <si>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</si>
  <si>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</si>
  <si>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</si>
  <si>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</si>
  <si>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</si>
  <si>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</si>
  <si>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</si>
  <si>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</si>
  <si>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</si>
  <si>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</si>
  <si>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</si>
  <si>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</si>
  <si>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</si>
  <si>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</si>
  <si>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</si>
  <si>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</si>
  <si>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</si>
  <si>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</si>
  <si>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</si>
  <si>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</si>
  <si>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</si>
  <si>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</si>
  <si>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</si>
  <si>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</si>
  <si>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</si>
  <si>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</si>
  <si>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</si>
  <si>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</si>
  <si>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</si>
  <si>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</si>
  <si>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</si>
  <si>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</si>
  <si>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</si>
  <si>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</si>
  <si>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</si>
  <si>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</si>
  <si>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</si>
  <si>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</si>
  <si>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</si>
  <si>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</si>
  <si>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</si>
  <si>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</si>
  <si>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</si>
  <si>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</si>
  <si>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</si>
  <si>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</si>
  <si>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</si>
  <si>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</si>
  <si>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</si>
  <si>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</si>
  <si>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</si>
  <si>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</si>
  <si>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</si>
  <si>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</si>
  <si>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</si>
  <si>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</si>
  <si>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</si>
  <si>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</si>
  <si>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</si>
  <si>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</si>
  <si>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</si>
  <si>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</si>
  <si>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</si>
  <si>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</si>
  <si>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</si>
  <si>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</si>
  <si>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</si>
  <si>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</si>
  <si>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</si>
  <si>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</si>
  <si>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</si>
  <si>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</si>
  <si>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</si>
  <si>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</si>
  <si>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</si>
  <si>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</si>
  <si>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</si>
  <si>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</si>
  <si>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</si>
  <si>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</si>
  <si>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</si>
  <si>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</si>
  <si>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</si>
  <si>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</si>
  <si>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</si>
  <si>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</si>
  <si>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</si>
  <si>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</si>
  <si>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</si>
  <si>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</si>
  <si>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</si>
  <si>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</si>
  <si>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</si>
  <si>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</si>
  <si>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</si>
  <si>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</si>
  <si>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</si>
  <si>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</si>
  <si>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</si>
  <si>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</si>
  <si>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</si>
  <si>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</si>
  <si>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</si>
  <si>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</si>
  <si>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</si>
  <si>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</si>
  <si>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</si>
  <si>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</si>
  <si>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</si>
  <si>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</si>
  <si>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</si>
  <si>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</si>
  <si>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</si>
  <si>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</si>
  <si>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</si>
  <si>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</si>
  <si>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</si>
  <si>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</si>
  <si>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</si>
  <si>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</si>
  <si>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</si>
  <si>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</si>
  <si>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</si>
  <si>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</si>
  <si>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</si>
  <si>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</si>
  <si>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</si>
  <si>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</si>
  <si>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</si>
  <si>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</si>
  <si>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</si>
  <si>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</si>
  <si>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</si>
  <si>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</si>
  <si>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</si>
  <si>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</si>
  <si>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</si>
  <si>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</si>
  <si>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</si>
  <si>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</si>
  <si>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</si>
  <si>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</si>
  <si>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</si>
  <si>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</si>
  <si>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</si>
  <si>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</si>
  <si>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</si>
  <si>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</si>
  <si>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</si>
  <si>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</si>
  <si>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</si>
  <si>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</si>
  <si>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</si>
  <si>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</si>
  <si>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</si>
  <si>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</si>
  <si>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</si>
  <si>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</si>
  <si>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</si>
  <si>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</si>
  <si>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</si>
  <si>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</si>
  <si>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</si>
  <si>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</si>
  <si>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</si>
  <si>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</si>
  <si>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</si>
  <si>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</si>
  <si>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</si>
  <si>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</si>
  <si>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</si>
  <si>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</si>
  <si>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</si>
  <si>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</si>
  <si>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</si>
  <si>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</si>
  <si>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</si>
  <si>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</si>
  <si>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</si>
  <si>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</si>
  <si>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</si>
  <si>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</si>
  <si>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</si>
  <si>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</si>
  <si>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</si>
  <si>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</si>
  <si>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</si>
  <si>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</si>
  <si>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</si>
  <si>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</si>
  <si>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</si>
  <si>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</si>
  <si>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</si>
  <si>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</si>
  <si>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</si>
  <si>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</si>
  <si>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</si>
  <si>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</si>
  <si>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</si>
  <si>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</si>
  <si>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</si>
  <si>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</si>
  <si>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</si>
  <si>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</si>
  <si>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</si>
  <si>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</si>
  <si>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</si>
  <si>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</si>
  <si>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</si>
  <si>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</si>
  <si>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</si>
  <si>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</si>
  <si>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</si>
  <si>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</si>
  <si>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</si>
  <si>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</si>
  <si>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</si>
  <si>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</si>
  <si>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</si>
  <si>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</si>
  <si>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</si>
  <si>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</si>
  <si>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</si>
  <si>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</si>
  <si>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</si>
  <si>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</si>
  <si>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</si>
  <si>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</si>
  <si>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</si>
  <si>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</si>
  <si>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</si>
  <si>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</si>
  <si>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</si>
  <si>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</si>
  <si>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</si>
  <si>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</si>
  <si>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</si>
  <si>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</si>
  <si>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</si>
  <si>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</si>
  <si>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</si>
  <si>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</si>
  <si>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</si>
  <si>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</si>
  <si>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</si>
  <si>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</si>
  <si>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</si>
  <si>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</si>
  <si>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</si>
  <si>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</si>
  <si>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</si>
  <si>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</si>
  <si>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</si>
  <si>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</si>
  <si>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</si>
  <si>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</si>
  <si>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</si>
  <si>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</si>
  <si>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</si>
  <si>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</si>
  <si>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</si>
  <si>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</si>
  <si>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</si>
  <si>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</si>
  <si>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</si>
  <si>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</si>
  <si>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</si>
  <si>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</si>
  <si>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</si>
  <si>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</si>
  <si>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</si>
  <si>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</si>
  <si>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</si>
  <si>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</si>
  <si>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</si>
  <si>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</si>
  <si>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</si>
  <si>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</si>
  <si>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</si>
  <si>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</si>
  <si>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</si>
  <si>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</si>
  <si>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</si>
  <si>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</si>
  <si>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</si>
  <si>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</si>
  <si>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</si>
  <si>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</si>
  <si>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</si>
  <si>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</si>
  <si>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</si>
  <si>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</si>
  <si>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</si>
  <si>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</si>
  <si>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</si>
  <si>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</si>
  <si>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</si>
  <si>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</si>
  <si>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</si>
  <si>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</si>
  <si>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</si>
  <si>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</si>
  <si>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</si>
  <si>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</si>
  <si>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</si>
  <si>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</si>
  <si>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</si>
  <si>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</si>
  <si>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</si>
  <si>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</si>
  <si>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</si>
  <si>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</si>
  <si>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</si>
  <si>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</si>
  <si>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</si>
  <si>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</si>
  <si>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</si>
  <si>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</si>
  <si>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</si>
  <si>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</si>
  <si>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</si>
  <si>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</si>
  <si>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</si>
  <si>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</si>
  <si>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</si>
  <si>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</si>
  <si>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</si>
  <si>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</si>
  <si>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</si>
  <si>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</si>
  <si>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</si>
  <si>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</si>
  <si>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</si>
  <si>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</si>
  <si>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</si>
  <si>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</si>
  <si>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</si>
  <si>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</si>
  <si>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</si>
  <si>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</si>
  <si>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</si>
  <si>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</si>
  <si>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</si>
  <si>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</si>
  <si>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</si>
  <si>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</si>
  <si>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</si>
  <si>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</si>
  <si>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</si>
  <si>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</si>
  <si>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</si>
  <si>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</si>
  <si>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</si>
  <si>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</si>
  <si>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</si>
  <si>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</si>
  <si>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</si>
  <si>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</si>
  <si>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</si>
  <si>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</si>
  <si>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</si>
  <si>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</si>
  <si>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</si>
  <si>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</si>
  <si>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</si>
  <si>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</si>
  <si>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</si>
  <si>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</si>
  <si>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</si>
  <si>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</si>
  <si>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</si>
  <si>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</si>
  <si>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</si>
  <si>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</si>
  <si>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</si>
  <si>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</si>
  <si>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</si>
  <si>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</si>
  <si>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</si>
  <si>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</si>
  <si>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</si>
  <si>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</si>
  <si>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</si>
  <si>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</si>
  <si>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</si>
  <si>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</si>
  <si>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</si>
  <si>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</si>
  <si>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</si>
  <si>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</si>
  <si>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</si>
  <si>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</si>
  <si>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</si>
  <si>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</si>
  <si>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</si>
  <si>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</si>
  <si>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</si>
  <si>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</si>
  <si>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</si>
  <si>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</si>
  <si>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</si>
  <si>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</si>
  <si>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</si>
  <si>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</si>
  <si>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</si>
  <si>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</si>
  <si>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</si>
  <si>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</si>
  <si>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</si>
  <si>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</si>
  <si>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</si>
  <si>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</si>
  <si>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</si>
  <si>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</si>
  <si>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</si>
  <si>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</si>
  <si>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</si>
  <si>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</si>
  <si>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</si>
  <si>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</si>
  <si>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</si>
  <si>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</si>
  <si>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</si>
  <si>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</si>
  <si>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</si>
  <si>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</si>
  <si>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</si>
  <si>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</si>
  <si>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</si>
  <si>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</si>
  <si>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</si>
  <si>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</si>
  <si>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</si>
  <si>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</si>
  <si>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</si>
  <si>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</si>
  <si>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</si>
  <si>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</si>
  <si>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</si>
  <si>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</si>
  <si>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</si>
  <si>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</si>
  <si>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</si>
  <si>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</si>
  <si>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</si>
  <si>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</si>
  <si>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</si>
  <si>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</si>
  <si>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</si>
  <si>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</si>
  <si>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</si>
  <si>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</si>
  <si>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</si>
  <si>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</si>
  <si>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</si>
  <si>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</si>
  <si>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</si>
  <si>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</si>
  <si>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</si>
  <si>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</si>
  <si>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</si>
  <si>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</si>
  <si>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</si>
  <si>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</si>
  <si>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</si>
  <si>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</si>
  <si>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</si>
  <si>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</si>
  <si>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</si>
  <si>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</si>
  <si>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</si>
  <si>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</si>
  <si>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</si>
  <si>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</si>
  <si>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</si>
  <si>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</si>
  <si>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</si>
  <si>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</si>
  <si>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</si>
  <si>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</si>
  <si>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</si>
  <si>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</si>
  <si>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</si>
  <si>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</si>
  <si>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</si>
  <si>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</si>
  <si>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</si>
  <si>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</si>
  <si>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</si>
  <si>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</si>
  <si>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</si>
  <si>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</si>
  <si>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</si>
  <si>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</si>
  <si>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</si>
  <si>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</si>
  <si>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</si>
  <si>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</si>
  <si>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</si>
  <si>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</si>
  <si>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</si>
  <si>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</si>
  <si>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</si>
  <si>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</si>
  <si>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</si>
  <si>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</si>
  <si>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</si>
  <si>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</si>
  <si>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</si>
  <si>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</si>
  <si>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</si>
  <si>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</si>
  <si>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</si>
  <si>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</si>
  <si>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</si>
  <si>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</si>
  <si>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</si>
  <si>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</si>
  <si>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</si>
  <si>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</si>
  <si>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</si>
  <si>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</si>
  <si>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</si>
  <si>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</si>
  <si>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</si>
  <si>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</si>
  <si>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</si>
  <si>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</si>
  <si>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</si>
  <si>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</si>
  <si>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</si>
  <si>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</si>
  <si>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</si>
  <si>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</si>
  <si>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</si>
  <si>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</si>
  <si>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</si>
  <si>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</si>
  <si>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</si>
  <si>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</si>
  <si>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</si>
  <si>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</si>
  <si>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</si>
  <si>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</si>
  <si>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</si>
  <si>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</si>
  <si>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</si>
  <si>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</si>
  <si>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</si>
  <si>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</si>
  <si>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</si>
  <si>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</si>
  <si>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</si>
  <si>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</si>
  <si>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</si>
  <si>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</si>
  <si>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</si>
  <si>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</si>
  <si>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</si>
  <si>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</si>
  <si>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</si>
  <si>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</si>
  <si>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</si>
  <si>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</si>
  <si>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</si>
  <si>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</si>
  <si>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</si>
  <si>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</si>
  <si>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</si>
  <si>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</si>
  <si>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</si>
  <si>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</si>
  <si>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</si>
  <si>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</si>
  <si>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</si>
  <si>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</si>
  <si>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</si>
  <si>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</si>
  <si>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</si>
  <si>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</si>
  <si>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</si>
  <si>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</si>
  <si>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</si>
  <si>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</si>
  <si>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</si>
  <si>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</si>
  <si>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</si>
  <si>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</si>
  <si>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</si>
  <si>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</si>
  <si>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</si>
  <si>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</si>
  <si>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</si>
  <si>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</si>
  <si>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</si>
  <si>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</si>
  <si>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</si>
  <si>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</si>
  <si>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</si>
  <si>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</si>
  <si>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</si>
  <si>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</si>
  <si>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</si>
  <si>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</si>
  <si>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</si>
  <si>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</si>
  <si>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</si>
  <si>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</si>
  <si>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</si>
  <si>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</si>
  <si>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</si>
  <si>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</si>
  <si>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</si>
  <si>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</si>
  <si>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</si>
  <si>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</si>
  <si>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</si>
  <si>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</si>
  <si>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</si>
  <si>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</si>
  <si>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</si>
  <si>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</si>
  <si>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</si>
  <si>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</si>
  <si>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</si>
  <si>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</si>
  <si>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</si>
  <si>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</si>
  <si>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</si>
  <si>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</si>
  <si>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</si>
  <si>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</si>
  <si>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</si>
  <si>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</si>
  <si>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</si>
  <si>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</si>
  <si>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</si>
  <si>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</si>
  <si>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</si>
  <si>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</si>
  <si>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</si>
  <si>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</si>
  <si>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</si>
  <si>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</si>
  <si>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</si>
  <si>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</si>
  <si>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</si>
  <si>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</si>
  <si>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</si>
  <si>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</si>
  <si>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</si>
  <si>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</si>
  <si>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</si>
  <si>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</si>
  <si>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</si>
  <si>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</si>
  <si>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</si>
  <si>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</si>
  <si>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</si>
  <si>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</si>
  <si>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</si>
  <si>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</si>
  <si>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</si>
  <si>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</si>
  <si>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</si>
  <si>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</si>
  <si>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</si>
  <si>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</si>
  <si>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</si>
  <si>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</si>
  <si>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</si>
  <si>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</si>
  <si>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</si>
  <si>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</si>
  <si>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</si>
  <si>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</si>
  <si>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</si>
  <si>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</si>
  <si>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</si>
  <si>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</si>
  <si>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</si>
  <si>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</si>
  <si>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</si>
  <si>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</si>
  <si>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</si>
  <si>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</si>
  <si>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</si>
  <si>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</si>
  <si>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</si>
  <si>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</si>
  <si>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</si>
  <si>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</si>
  <si>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</si>
  <si>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</si>
  <si>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</si>
  <si>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</si>
  <si>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</si>
  <si>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</si>
  <si>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</si>
  <si>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</si>
  <si>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</si>
  <si>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</si>
  <si>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</si>
  <si>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</si>
  <si>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</si>
  <si>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</si>
  <si>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</si>
  <si>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</si>
  <si>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</si>
  <si>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</si>
  <si>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</si>
  <si>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</si>
  <si>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</si>
  <si>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</si>
  <si>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</si>
  <si>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</si>
  <si>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</si>
  <si>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</si>
  <si>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</si>
  <si>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</si>
  <si>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</si>
  <si>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</si>
  <si>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</si>
  <si>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</si>
  <si>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</si>
  <si>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</si>
  <si>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</si>
  <si>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</si>
  <si>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</si>
  <si>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</si>
  <si>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</si>
  <si>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</si>
  <si>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</si>
  <si>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</si>
  <si>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</si>
  <si>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</si>
  <si>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</si>
  <si>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</si>
  <si>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</si>
  <si>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</si>
  <si>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</si>
  <si>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</si>
  <si>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</si>
  <si>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</si>
  <si>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</si>
  <si>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</si>
  <si>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</si>
  <si>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</si>
  <si>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</si>
  <si>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</si>
  <si>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</si>
  <si>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</si>
  <si>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</si>
  <si>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</si>
  <si>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</si>
  <si>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</si>
  <si>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</si>
  <si>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</si>
  <si>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</si>
  <si>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</si>
  <si>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</si>
  <si>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</si>
  <si>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</si>
  <si>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</si>
  <si>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</si>
  <si>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</si>
  <si>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</si>
  <si>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</si>
  <si>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</si>
  <si>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</si>
  <si>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</si>
  <si>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</si>
  <si>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</si>
  <si>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</si>
  <si>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</si>
  <si>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</si>
  <si>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</si>
  <si>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</si>
  <si>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</si>
  <si>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</si>
  <si>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</si>
  <si>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</si>
  <si>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</si>
  <si>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</si>
  <si>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</si>
  <si>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</si>
  <si>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</si>
  <si>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</si>
  <si>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</si>
  <si>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</si>
  <si>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</si>
  <si>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</si>
  <si>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</si>
  <si>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</si>
  <si>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</si>
  <si>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</si>
  <si>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</si>
  <si>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</si>
  <si>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</si>
  <si>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</si>
  <si>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</si>
  <si>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</si>
  <si>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</si>
  <si>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</si>
  <si>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</si>
  <si>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</si>
  <si>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</si>
  <si>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</si>
  <si>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</si>
  <si>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</si>
  <si>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</si>
  <si>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</si>
  <si>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</si>
  <si>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</si>
  <si>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</si>
  <si>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</si>
  <si>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</si>
  <si>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</si>
  <si>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</si>
  <si>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</si>
  <si>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</si>
  <si>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</si>
  <si>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</si>
  <si>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</si>
  <si>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</si>
  <si>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</si>
  <si>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</si>
  <si>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</si>
  <si>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</si>
  <si>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</si>
  <si>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</si>
  <si>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</si>
  <si>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</si>
  <si>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</si>
  <si>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</si>
  <si>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</si>
  <si>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</si>
  <si>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</si>
  <si>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</si>
  <si>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</si>
  <si>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</si>
  <si>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</si>
  <si>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</si>
  <si>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</si>
  <si>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</si>
  <si>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</si>
  <si>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</si>
  <si>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</si>
  <si>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</si>
  <si>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</si>
  <si>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</si>
  <si>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</si>
  <si>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</si>
  <si>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</si>
  <si>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</si>
  <si>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</si>
  <si>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</si>
  <si>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</si>
  <si>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</si>
  <si>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</si>
  <si>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</si>
  <si>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</si>
  <si>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</si>
  <si>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</si>
  <si>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</si>
  <si>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</si>
  <si>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</si>
  <si>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</si>
  <si>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</si>
  <si>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</si>
  <si>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</si>
  <si>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</si>
  <si>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</si>
  <si>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</si>
  <si>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</si>
  <si>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</si>
  <si>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</si>
  <si>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</si>
  <si>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</si>
  <si>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</si>
  <si>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</si>
  <si>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</si>
  <si>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</si>
  <si>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</si>
  <si>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</si>
  <si>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</si>
  <si>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</si>
  <si>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</si>
  <si>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</si>
  <si>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</si>
  <si>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</si>
  <si>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</si>
  <si>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</si>
  <si>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</si>
  <si>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</si>
  <si>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</si>
  <si>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</si>
  <si>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</si>
  <si>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</si>
  <si>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</si>
  <si>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</si>
  <si>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</si>
  <si>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</si>
  <si>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</si>
  <si>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</si>
  <si>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</si>
  <si>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</si>
  <si>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</si>
  <si>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</si>
  <si>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</si>
  <si>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</si>
  <si>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</si>
  <si>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</si>
  <si>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</si>
  <si>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</si>
  <si>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</si>
  <si>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</si>
  <si>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</si>
  <si>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</si>
  <si>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</si>
  <si>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</si>
  <si>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</si>
  <si>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</si>
  <si>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</si>
  <si>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</si>
  <si>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</si>
  <si>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</si>
  <si>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</si>
  <si>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</si>
  <si>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</si>
  <si>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</si>
  <si>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</si>
  <si>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</si>
  <si>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</si>
  <si>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</si>
  <si>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</si>
  <si>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</si>
  <si>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</si>
  <si>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</si>
  <si>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</si>
  <si>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</si>
  <si>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</si>
  <si>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</si>
  <si>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</si>
  <si>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</si>
  <si>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</si>
  <si>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</si>
  <si>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</si>
  <si>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</si>
  <si>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</si>
  <si>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</si>
  <si>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</si>
  <si>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</si>
  <si>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</si>
  <si>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</si>
  <si>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</si>
  <si>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</si>
  <si>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</si>
  <si>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</si>
  <si>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</si>
  <si>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</si>
  <si>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</si>
  <si>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</si>
  <si>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</si>
  <si>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</si>
  <si>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</si>
  <si>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</si>
  <si>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</si>
  <si>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</si>
  <si>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</si>
  <si>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</si>
  <si>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</si>
  <si>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</si>
  <si>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</si>
  <si>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</si>
  <si>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</si>
  <si>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</si>
  <si>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</si>
  <si>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</si>
  <si>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</si>
  <si>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</si>
  <si>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</si>
  <si>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</si>
  <si>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</si>
  <si>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</si>
  <si>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</si>
  <si>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</si>
  <si>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</si>
  <si>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</si>
  <si>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</si>
  <si>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</si>
  <si>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</si>
  <si>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</si>
  <si>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</si>
  <si>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</si>
  <si>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</si>
  <si>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</si>
  <si>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</si>
  <si>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</si>
  <si>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</si>
  <si>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</si>
  <si>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</si>
  <si>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</si>
  <si>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</si>
  <si>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</si>
  <si>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</si>
  <si>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</si>
  <si>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</si>
  <si>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</si>
  <si>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</si>
  <si>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</si>
  <si>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</si>
  <si>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</si>
  <si>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</si>
  <si>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</si>
  <si>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</si>
  <si>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</si>
  <si>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</si>
  <si>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</si>
  <si>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</si>
  <si>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</si>
  <si>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</si>
  <si>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</si>
  <si>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</si>
  <si>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</si>
  <si>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</si>
  <si>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</si>
  <si>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</si>
  <si>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</si>
  <si>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</si>
  <si>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</si>
  <si>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</si>
  <si>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</si>
  <si>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</si>
  <si>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</si>
  <si>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</si>
  <si>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</si>
  <si>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</si>
  <si>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</si>
  <si>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</si>
  <si>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</si>
  <si>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</si>
  <si>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</si>
  <si>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</si>
  <si>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</si>
  <si>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</si>
  <si>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</si>
  <si>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</si>
  <si>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</si>
  <si>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</si>
  <si>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</si>
  <si>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</si>
  <si>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</si>
  <si>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</si>
  <si>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</si>
  <si>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</si>
  <si>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</si>
  <si>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</si>
  <si>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</si>
  <si>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</si>
  <si>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</si>
  <si>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</si>
  <si>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</si>
  <si>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</si>
  <si>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</si>
  <si>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</si>
  <si>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</si>
  <si>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</si>
  <si>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</si>
  <si>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</si>
  <si>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</si>
  <si>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</si>
  <si>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</si>
  <si>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</si>
  <si>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</si>
  <si>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</si>
  <si>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</si>
  <si>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</si>
  <si>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</si>
  <si>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</si>
  <si>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</si>
  <si>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</si>
  <si>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</si>
  <si>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</si>
  <si>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</si>
  <si>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</si>
  <si>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</si>
  <si>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</si>
  <si>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</si>
  <si>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</si>
  <si>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</si>
  <si>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</si>
  <si>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</si>
  <si>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</si>
  <si>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</si>
  <si>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</si>
  <si>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</si>
  <si>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</si>
  <si>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</si>
  <si>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</si>
  <si>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</si>
  <si>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</si>
  <si>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</si>
  <si>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</si>
  <si>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</si>
  <si>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</si>
  <si>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</si>
  <si>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</si>
  <si>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</si>
  <si>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</si>
  <si>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</si>
  <si>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</si>
  <si>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</si>
  <si>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</si>
  <si>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</si>
  <si>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</si>
  <si>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</si>
  <si>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</si>
  <si>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</si>
  <si>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</si>
  <si>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</si>
  <si>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</si>
  <si>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</si>
  <si>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</si>
  <si>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</si>
  <si>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</si>
  <si>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</si>
  <si>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</si>
  <si>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</si>
  <si>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</si>
  <si>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</si>
  <si>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</si>
  <si>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</si>
  <si>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</si>
  <si>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</si>
  <si>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</si>
  <si>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</si>
  <si>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</si>
  <si>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</si>
  <si>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</si>
  <si>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</si>
  <si>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</si>
  <si>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</si>
  <si>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</si>
  <si>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</si>
  <si>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</si>
  <si>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</si>
  <si>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</si>
  <si>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</si>
  <si>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</si>
  <si>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</si>
  <si>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</si>
  <si>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</si>
  <si>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</si>
  <si>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</si>
  <si>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</si>
  <si>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</si>
  <si>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</si>
  <si>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</si>
  <si>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</si>
  <si>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</si>
  <si>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</si>
  <si>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</si>
  <si>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</si>
  <si>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</si>
  <si>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</si>
  <si>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</si>
  <si>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</si>
  <si>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</si>
  <si>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</si>
  <si>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</si>
  <si>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</si>
  <si>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</si>
  <si>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</si>
  <si>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</si>
  <si>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</si>
  <si>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</si>
  <si>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</si>
  <si>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</si>
  <si>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</si>
  <si>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</si>
  <si>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</si>
  <si>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</si>
  <si>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</si>
  <si>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</si>
  <si>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</si>
  <si>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</si>
  <si>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</si>
  <si>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</si>
  <si>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</si>
  <si>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</si>
  <si>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</si>
  <si>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</si>
  <si>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</si>
  <si>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</si>
  <si>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</si>
  <si>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</si>
  <si>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</si>
  <si>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</si>
  <si>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</si>
  <si>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</si>
  <si>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</si>
  <si>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</si>
  <si>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</si>
  <si>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</si>
  <si>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</si>
  <si>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</si>
  <si>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</si>
  <si>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</si>
  <si>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</si>
  <si>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</si>
  <si>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</si>
  <si>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</si>
  <si>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</si>
  <si>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</si>
  <si>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</si>
  <si>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</si>
  <si>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</si>
  <si>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</si>
  <si>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</si>
  <si>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</si>
  <si>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</si>
  <si>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</si>
  <si>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</si>
  <si>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</si>
  <si>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</si>
  <si>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</si>
  <si>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</si>
  <si>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</si>
  <si>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</si>
  <si>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</si>
  <si>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</si>
  <si>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</si>
  <si>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</si>
  <si>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</si>
  <si>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</si>
  <si>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</si>
  <si>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</si>
  <si>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</si>
  <si>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</si>
  <si>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</si>
  <si>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</si>
  <si>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</si>
  <si>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</si>
  <si>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</si>
  <si>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</si>
  <si>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</si>
  <si>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</si>
  <si>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</si>
  <si>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</si>
  <si>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</si>
  <si>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</si>
  <si>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</si>
  <si>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</si>
  <si>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</si>
  <si>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</si>
  <si>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</si>
  <si>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</si>
  <si>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</si>
  <si>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</si>
  <si>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</si>
  <si>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</si>
  <si>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</si>
  <si>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</si>
  <si>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</si>
  <si>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</si>
  <si>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</si>
  <si>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</si>
  <si>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</si>
  <si>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</si>
  <si>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</si>
  <si>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</si>
  <si>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</si>
  <si>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</si>
  <si>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</si>
  <si>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</si>
  <si>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</si>
  <si>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</si>
  <si>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</si>
  <si>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</si>
  <si>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</si>
  <si>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</si>
  <si>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</si>
  <si>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</si>
  <si>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</si>
  <si>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</si>
  <si>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</si>
  <si>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</si>
  <si>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</si>
  <si>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</si>
  <si>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</si>
  <si>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</si>
  <si>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</si>
  <si>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</si>
  <si>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</si>
  <si>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</si>
  <si>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</si>
  <si>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</si>
  <si>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</si>
  <si>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</si>
  <si>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</si>
  <si>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</si>
  <si>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</si>
  <si>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</si>
  <si>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</si>
  <si>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</si>
  <si>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</si>
  <si>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</si>
  <si>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</si>
  <si>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</si>
  <si>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</si>
  <si>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</si>
  <si>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</si>
  <si>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</si>
  <si>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</si>
  <si>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</si>
  <si>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</si>
  <si>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</si>
  <si>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</si>
  <si>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</si>
  <si>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</si>
  <si>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</si>
  <si>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</si>
  <si>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</si>
  <si>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</si>
  <si>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</si>
  <si>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</si>
  <si>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</si>
  <si>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</si>
  <si>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</si>
  <si>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</si>
  <si>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</si>
  <si>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</si>
  <si>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</si>
  <si>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</si>
  <si>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</si>
  <si>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</si>
  <si>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</si>
  <si>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</si>
  <si>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</si>
  <si>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</si>
  <si>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</si>
  <si>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</si>
  <si>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</si>
  <si>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</si>
  <si>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</si>
  <si>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</si>
  <si>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</si>
  <si>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</si>
  <si>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</si>
  <si>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</si>
  <si>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</si>
  <si>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</si>
  <si>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</si>
  <si>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</si>
  <si>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</si>
  <si>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</si>
  <si>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</si>
  <si>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</si>
  <si>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</si>
  <si>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</si>
  <si>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</si>
  <si>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</si>
  <si>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</si>
  <si>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</si>
  <si>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</si>
  <si>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</si>
  <si>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</si>
  <si>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</si>
  <si>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</si>
  <si>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</si>
  <si>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</si>
  <si>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</si>
  <si>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</si>
  <si>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</si>
  <si>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</si>
  <si>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</si>
  <si>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</si>
  <si>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</si>
  <si>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</si>
  <si>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</si>
  <si>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</si>
  <si>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</si>
  <si>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</si>
  <si>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</si>
  <si>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</si>
  <si>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</si>
  <si>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</si>
  <si>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</si>
  <si>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</si>
  <si>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</si>
  <si>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</si>
  <si>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</si>
  <si>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</si>
  <si>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</si>
  <si>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</si>
  <si>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</si>
  <si>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</si>
  <si>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</si>
  <si>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</si>
  <si>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</si>
  <si>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</si>
  <si>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</si>
  <si>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</si>
  <si>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</si>
  <si>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</si>
  <si>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</si>
  <si>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</si>
  <si>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</si>
  <si>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</si>
  <si>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</si>
  <si>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</si>
  <si>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</si>
  <si>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</si>
  <si>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</si>
  <si>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</si>
  <si>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</si>
  <si>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</si>
  <si>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</si>
  <si>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</si>
  <si>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</si>
  <si>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</si>
  <si>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</si>
  <si>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</si>
  <si>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</si>
  <si>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</si>
  <si>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</si>
  <si>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</si>
  <si>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</si>
  <si>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</si>
  <si>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</si>
  <si>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</si>
  <si>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</si>
  <si>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</si>
  <si>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</si>
  <si>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</si>
  <si>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</si>
  <si>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</si>
  <si>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</si>
  <si>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</si>
  <si>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</si>
  <si>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</si>
  <si>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</si>
  <si>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</si>
  <si>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</si>
  <si>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</si>
  <si>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</si>
  <si>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</si>
  <si>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</si>
  <si>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</si>
  <si>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</si>
  <si>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</si>
  <si>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</si>
  <si>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</si>
  <si>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</si>
  <si>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</si>
  <si>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</si>
  <si>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</si>
  <si>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</si>
  <si>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</si>
  <si>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</si>
  <si>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</si>
  <si>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</si>
  <si>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</si>
  <si>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</si>
  <si>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</si>
  <si>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</si>
  <si>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</si>
  <si>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</si>
  <si>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</si>
  <si>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</si>
  <si>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</si>
  <si>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</si>
  <si>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</si>
  <si>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</si>
  <si>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</si>
  <si>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</si>
  <si>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</si>
  <si>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</si>
  <si>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</si>
  <si>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</si>
  <si>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</si>
  <si>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</si>
  <si>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</si>
  <si>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</si>
  <si>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</si>
  <si>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</si>
  <si>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</si>
  <si>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</si>
  <si>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</si>
  <si>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</si>
  <si>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</si>
  <si>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</si>
  <si>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</si>
  <si>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</si>
  <si>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</si>
  <si>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</si>
  <si>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</si>
  <si>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</si>
  <si>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</si>
  <si>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</si>
  <si>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</si>
  <si>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</si>
  <si>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</si>
  <si>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</si>
  <si>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</si>
  <si>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</si>
  <si>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</si>
  <si>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</si>
  <si>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</si>
  <si>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</si>
  <si>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</si>
  <si>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</si>
  <si>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</si>
  <si>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</si>
  <si>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</si>
  <si>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</si>
  <si>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</si>
  <si>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</si>
  <si>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</si>
  <si>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</si>
  <si>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</si>
  <si>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</si>
  <si>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</si>
  <si>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</si>
  <si>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</si>
  <si>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</si>
  <si>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</si>
  <si>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</si>
  <si>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</si>
  <si>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</si>
  <si>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</si>
  <si>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</si>
  <si>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</si>
  <si>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</si>
  <si>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</si>
  <si>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</si>
  <si>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</si>
  <si>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</si>
  <si>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</si>
  <si>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</si>
  <si>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</si>
  <si>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</si>
  <si>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</si>
  <si>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</si>
  <si>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</si>
  <si>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</si>
  <si>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</si>
  <si>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</si>
  <si>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</si>
  <si>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</si>
  <si>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</si>
  <si>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</si>
  <si>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</si>
  <si>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</si>
  <si>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</si>
  <si>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</si>
  <si>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</si>
  <si>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</si>
  <si>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</si>
  <si>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</si>
  <si>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</si>
  <si>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</si>
  <si>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</si>
  <si>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</si>
  <si>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</si>
  <si>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</si>
  <si>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</si>
  <si>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</si>
  <si>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</si>
  <si>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</si>
  <si>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</si>
  <si>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</si>
  <si>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</si>
  <si>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</si>
  <si>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</si>
  <si>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</si>
  <si>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</si>
  <si>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</si>
  <si>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</si>
  <si>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</si>
  <si>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</si>
  <si>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</si>
  <si>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</si>
  <si>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</si>
  <si>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</si>
  <si>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</si>
  <si>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</si>
  <si>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</si>
  <si>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</si>
  <si>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</si>
  <si>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</si>
  <si>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</si>
  <si>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</si>
  <si>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</si>
  <si>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</si>
  <si>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</si>
  <si>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</si>
  <si>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</si>
  <si>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</si>
  <si>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</si>
  <si>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</si>
  <si>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</si>
  <si>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</si>
  <si>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</si>
  <si>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</si>
  <si>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</si>
  <si>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</si>
  <si>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</si>
  <si>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</si>
  <si>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</si>
  <si>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</si>
  <si>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</si>
  <si>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</si>
  <si>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</si>
  <si>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</si>
  <si>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</si>
  <si>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</si>
  <si>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</si>
  <si>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</si>
  <si>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</si>
  <si>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</si>
  <si>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</si>
  <si>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</si>
  <si>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</si>
  <si>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</si>
  <si>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</si>
  <si>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</si>
  <si>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</si>
  <si>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</si>
  <si>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</si>
  <si>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</si>
  <si>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</si>
  <si>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</si>
  <si>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</si>
  <si>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</si>
  <si>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</si>
  <si>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</si>
  <si>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</si>
  <si>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</si>
  <si>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</si>
  <si>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</si>
  <si>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</si>
  <si>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</si>
  <si>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</si>
  <si>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</si>
  <si>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</si>
  <si>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</si>
  <si>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</si>
  <si>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</si>
  <si>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</si>
  <si>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</si>
  <si>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</si>
  <si>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</si>
  <si>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</si>
  <si>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</si>
  <si>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</si>
  <si>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</si>
  <si>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</si>
  <si>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</si>
  <si>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</si>
  <si>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</si>
  <si>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</si>
  <si>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</si>
  <si>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</si>
  <si>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</si>
  <si>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</si>
  <si>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</si>
  <si>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</si>
  <si>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</si>
  <si>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</si>
  <si>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</si>
  <si>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</si>
  <si>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</si>
  <si>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</si>
  <si>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</si>
  <si>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</si>
  <si>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</si>
  <si>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</si>
  <si>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</si>
  <si>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</si>
  <si>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</si>
  <si>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</si>
  <si>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</si>
  <si>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</si>
  <si>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</si>
  <si>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</si>
  <si>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</si>
  <si>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</si>
  <si>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</si>
  <si>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</si>
  <si>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</si>
  <si>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</si>
  <si>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</si>
  <si>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</si>
  <si>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</si>
  <si>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</si>
  <si>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</si>
  <si>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</si>
  <si>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</si>
  <si>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</si>
  <si>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</si>
  <si>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</si>
  <si>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</si>
  <si>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</si>
  <si>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</si>
  <si>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</si>
  <si>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</si>
  <si>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</si>
  <si>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</si>
  <si>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</si>
  <si>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</si>
  <si>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</si>
  <si>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</si>
  <si>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</si>
  <si>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</si>
  <si>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</si>
  <si>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</si>
  <si>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</si>
  <si>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</si>
  <si>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</si>
  <si>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</si>
  <si>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</si>
  <si>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</si>
  <si>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</si>
  <si>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</si>
  <si>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</si>
  <si>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</si>
  <si>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</si>
  <si>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</si>
  <si>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</si>
  <si>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</si>
  <si>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</si>
  <si>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</si>
  <si>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</si>
  <si>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</si>
  <si>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</si>
  <si>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</si>
  <si>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</si>
  <si>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</si>
  <si>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</si>
  <si>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</si>
  <si>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</si>
  <si>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</si>
  <si>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</si>
  <si>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</si>
  <si>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</si>
  <si>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</si>
  <si>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</si>
  <si>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</si>
  <si>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</si>
  <si>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</si>
  <si>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</si>
  <si>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</si>
  <si>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</si>
  <si>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</si>
  <si>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</si>
  <si>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</si>
  <si>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</si>
  <si>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</si>
  <si>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</si>
  <si>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</si>
  <si>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</si>
  <si>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</si>
  <si>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</si>
  <si>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</si>
  <si>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</si>
  <si>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</si>
  <si>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</si>
  <si>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</si>
  <si>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</si>
  <si>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</si>
  <si>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</si>
  <si>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</si>
  <si>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</si>
  <si>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</si>
  <si>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</si>
  <si>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</si>
  <si>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</si>
  <si>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</si>
  <si>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</si>
  <si>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</si>
  <si>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</si>
  <si>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</si>
  <si>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</si>
  <si>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</si>
  <si>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</si>
  <si>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</si>
  <si>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</si>
  <si>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</si>
  <si>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</si>
  <si>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</si>
  <si>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</si>
  <si>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</si>
  <si>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</si>
  <si>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</si>
  <si>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</si>
  <si>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</si>
  <si>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</si>
  <si>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</si>
  <si>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</si>
  <si>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</si>
  <si>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</si>
  <si>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</si>
  <si>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</si>
  <si>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</si>
  <si>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</si>
  <si>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</si>
  <si>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</si>
  <si>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</si>
  <si>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</si>
  <si>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</si>
  <si>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</si>
  <si>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</si>
  <si>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</si>
  <si>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</si>
  <si>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</si>
  <si>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</si>
  <si>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</si>
  <si>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</si>
  <si>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</si>
  <si>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</si>
  <si>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</si>
  <si>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</si>
  <si>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</si>
  <si>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</si>
  <si>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</si>
  <si>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</si>
  <si>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</si>
  <si>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</si>
  <si>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</si>
  <si>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</si>
  <si>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</si>
  <si>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</si>
  <si>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</si>
  <si>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</si>
  <si>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</si>
  <si>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</si>
  <si>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</si>
  <si>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</si>
  <si>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</si>
  <si>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</si>
  <si>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</si>
  <si>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</si>
  <si>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</si>
  <si>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</si>
  <si>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</si>
  <si>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</si>
  <si>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</si>
  <si>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</si>
  <si>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</si>
  <si>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</si>
  <si>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</si>
  <si>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</si>
  <si>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</si>
  <si>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</si>
  <si>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</si>
  <si>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</si>
  <si>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</si>
  <si>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</si>
  <si>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</si>
  <si>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</si>
  <si>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</si>
  <si>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</si>
  <si>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</si>
  <si>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</si>
  <si>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</si>
  <si>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</si>
  <si>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</si>
  <si>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</si>
  <si>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</si>
  <si>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</si>
  <si>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</si>
  <si>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</si>
  <si>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</si>
  <si>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</si>
  <si>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</si>
  <si>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</si>
  <si>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</si>
  <si>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</si>
  <si>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</si>
  <si>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</si>
  <si>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</si>
  <si>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</si>
  <si>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</si>
  <si>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</si>
  <si>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</si>
  <si>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</si>
  <si>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</si>
  <si>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</si>
  <si>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</si>
  <si>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</si>
  <si>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</si>
  <si>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</si>
  <si>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</si>
  <si>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</si>
  <si>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</si>
  <si>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</si>
  <si>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</si>
  <si>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</si>
  <si>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</si>
  <si>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</si>
  <si>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</si>
  <si>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</si>
  <si>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</si>
  <si>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</si>
  <si>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</si>
  <si>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</si>
  <si>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</si>
  <si>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</si>
  <si>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</si>
  <si>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</si>
  <si>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</si>
  <si>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</si>
  <si>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</si>
  <si>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</si>
  <si>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</si>
  <si>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</si>
  <si>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</si>
  <si>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</si>
  <si>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</si>
  <si>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</si>
  <si>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</si>
  <si>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</si>
  <si>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</si>
  <si>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</si>
  <si>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</si>
  <si>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</si>
  <si>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</si>
  <si>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</si>
  <si>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</si>
  <si>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</si>
  <si>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</si>
  <si>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</si>
  <si>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</si>
  <si>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</si>
  <si>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</si>
  <si>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</si>
  <si>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</si>
  <si>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</si>
  <si>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</si>
  <si>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</si>
  <si>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</si>
  <si>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</si>
  <si>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</si>
  <si>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</si>
  <si>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</si>
  <si>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</si>
  <si>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</si>
  <si>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</si>
  <si>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</si>
  <si>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</si>
  <si>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</si>
  <si>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</si>
  <si>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</si>
  <si>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</si>
  <si>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</si>
  <si>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</si>
  <si>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</si>
  <si>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</si>
  <si>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</si>
  <si>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</si>
  <si>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</si>
  <si>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</si>
  <si>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</si>
  <si>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</si>
  <si>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</si>
  <si>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</si>
  <si>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</si>
  <si>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</si>
  <si>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</si>
  <si>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</si>
  <si>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</si>
  <si>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</si>
  <si>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</si>
  <si>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</si>
  <si>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</si>
  <si>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</si>
  <si>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</si>
  <si>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</si>
  <si>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</si>
  <si>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</si>
  <si>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</si>
  <si>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</si>
  <si>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</si>
  <si>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</si>
  <si>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</si>
  <si>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</si>
  <si>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</si>
  <si>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</si>
  <si>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</si>
  <si>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</si>
  <si>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</si>
  <si>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</si>
  <si>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</si>
  <si>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</si>
  <si>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</si>
  <si>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</si>
  <si>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</si>
  <si>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</si>
  <si>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</si>
  <si>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</si>
  <si>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</si>
  <si>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</si>
  <si>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</si>
  <si>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</si>
  <si>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</si>
  <si>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</si>
  <si>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</si>
  <si>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</si>
  <si>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</si>
  <si>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</si>
  <si>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</si>
  <si>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</si>
  <si>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</si>
  <si>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</si>
  <si>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</si>
  <si>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</si>
  <si>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</si>
  <si>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</si>
  <si>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</si>
  <si>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</si>
  <si>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</si>
  <si>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</si>
  <si>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</si>
  <si>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</si>
  <si>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</si>
  <si>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</si>
  <si>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</si>
  <si>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</si>
  <si>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</si>
  <si>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</si>
  <si>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</si>
  <si>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</si>
  <si>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</si>
  <si>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</si>
  <si>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</si>
  <si>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</si>
  <si>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</si>
  <si>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</si>
  <si>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</si>
  <si>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</si>
  <si>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</si>
  <si>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</si>
  <si>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</si>
  <si>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</si>
  <si>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</si>
  <si>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</si>
  <si>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</si>
  <si>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</si>
  <si>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</si>
  <si>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</si>
  <si>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</si>
  <si>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</si>
  <si>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</si>
  <si>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</si>
  <si>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</si>
  <si>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</si>
  <si>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</si>
  <si>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</si>
  <si>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</si>
  <si>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</si>
  <si>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</si>
  <si>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</si>
  <si>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</si>
  <si>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</si>
  <si>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</si>
  <si>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</si>
  <si>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</si>
  <si>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</si>
  <si>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</si>
  <si>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</si>
  <si>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</si>
  <si>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</si>
  <si>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</si>
  <si>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</si>
  <si>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</si>
  <si>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</si>
  <si>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</si>
  <si>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</si>
  <si>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</si>
  <si>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</si>
  <si>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</si>
  <si>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</si>
  <si>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</si>
  <si>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</si>
  <si>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</si>
  <si>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</si>
  <si>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</si>
  <si>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</si>
  <si>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</si>
  <si>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</si>
  <si>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</si>
  <si>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</si>
  <si>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</si>
  <si>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</si>
  <si>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</si>
  <si>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</si>
  <si>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</si>
  <si>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</si>
  <si>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</si>
  <si>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</si>
  <si>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</si>
  <si>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</si>
  <si>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</si>
  <si>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</si>
  <si>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</si>
  <si>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</si>
  <si>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</si>
  <si>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</si>
  <si>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</si>
  <si>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</si>
  <si>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</si>
  <si>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</si>
  <si>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</si>
  <si>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</si>
  <si>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</si>
  <si>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</si>
  <si>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</si>
  <si>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</si>
  <si>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</si>
  <si>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</si>
  <si>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</si>
  <si>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</si>
  <si>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</si>
  <si>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</si>
  <si>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</si>
  <si>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</si>
  <si>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</si>
  <si>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</si>
  <si>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</si>
  <si>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</si>
  <si>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</si>
  <si>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</si>
  <si>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</si>
  <si>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</si>
  <si>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</si>
  <si>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</si>
  <si>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</si>
  <si>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</si>
  <si>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</si>
  <si>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</si>
  <si>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</si>
  <si>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</si>
  <si>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</si>
  <si>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</si>
  <si>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</si>
  <si>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</si>
  <si>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</si>
  <si>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</si>
  <si>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</si>
  <si>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</si>
  <si>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</si>
  <si>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</si>
  <si>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</si>
  <si>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</si>
  <si>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</si>
  <si>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</si>
  <si>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</si>
  <si>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</si>
  <si>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</si>
  <si>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</si>
  <si>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</si>
  <si>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</si>
  <si>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</si>
  <si>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</si>
  <si>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</si>
  <si>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</si>
  <si>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</si>
  <si>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</si>
  <si>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</si>
  <si>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</si>
  <si>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</si>
  <si>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</si>
  <si>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</si>
  <si>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</si>
  <si>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</si>
  <si>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</si>
  <si>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</si>
  <si>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</si>
  <si>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</si>
  <si>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</si>
  <si>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</si>
  <si>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</si>
  <si>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</si>
  <si>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</si>
  <si>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</si>
  <si>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</si>
  <si>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</si>
  <si>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</si>
  <si>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</si>
  <si>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</si>
  <si>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</si>
  <si>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</si>
  <si>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</si>
  <si>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</si>
  <si>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</si>
  <si>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</si>
  <si>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</si>
  <si>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</si>
  <si>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</si>
  <si>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</si>
  <si>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</si>
  <si>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</si>
  <si>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</si>
  <si>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</si>
  <si>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</si>
  <si>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</si>
  <si>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</si>
  <si>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</si>
  <si>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</si>
  <si>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</si>
  <si>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</si>
  <si>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</si>
  <si>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</si>
  <si>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</si>
  <si>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</si>
  <si>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</si>
  <si>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</si>
  <si>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</si>
  <si>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</si>
  <si>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</si>
  <si>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</si>
  <si>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</si>
  <si>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</si>
  <si>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</si>
  <si>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</si>
  <si>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</si>
  <si>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</si>
  <si>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</si>
  <si>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</si>
  <si>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</si>
  <si>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</si>
  <si>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</si>
  <si>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</si>
  <si>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</si>
  <si>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</si>
  <si>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</si>
  <si>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</si>
  <si>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</si>
  <si>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</si>
  <si>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</si>
  <si>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</si>
  <si>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</si>
  <si>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</si>
  <si>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</si>
  <si>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</si>
  <si>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</si>
  <si>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</si>
  <si>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</si>
  <si>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</si>
  <si>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</si>
  <si>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</si>
  <si>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</si>
  <si>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</si>
  <si>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</si>
  <si>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</si>
  <si>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</si>
  <si>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</si>
  <si>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</si>
  <si>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</si>
  <si>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</si>
  <si>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</si>
  <si>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</si>
  <si>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</si>
  <si>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</si>
  <si>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</si>
  <si>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</si>
  <si>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</si>
  <si>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</si>
  <si>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</si>
  <si>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</si>
  <si>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</si>
  <si>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</si>
  <si>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</si>
  <si>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</si>
  <si>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</si>
  <si>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</si>
  <si>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</si>
  <si>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</si>
  <si>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</si>
  <si>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</si>
  <si>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</si>
  <si>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</si>
  <si>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</si>
  <si>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</si>
  <si>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</si>
  <si>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</si>
  <si>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</si>
  <si>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</si>
  <si>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</si>
  <si>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</si>
  <si>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</si>
  <si>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</si>
  <si>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</si>
  <si>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</si>
  <si>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</si>
  <si>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</si>
  <si>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</si>
  <si>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</si>
  <si>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</si>
  <si>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</si>
  <si>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</si>
  <si>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</si>
  <si>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</si>
  <si>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</si>
  <si>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</si>
  <si>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</si>
  <si>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</si>
  <si>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</si>
  <si>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</si>
  <si>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</si>
  <si>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</si>
  <si>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</si>
  <si>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</si>
  <si>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</si>
  <si>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</si>
  <si>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</si>
  <si>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</si>
  <si>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</si>
  <si>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</si>
  <si>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</si>
  <si>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</si>
  <si>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</si>
  <si>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</si>
  <si>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</si>
  <si>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</si>
  <si>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</si>
  <si>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</si>
  <si>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</si>
  <si>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</si>
  <si>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</si>
  <si>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</si>
  <si>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</si>
  <si>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</si>
  <si>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</si>
  <si>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</si>
  <si>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</si>
  <si>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</si>
  <si>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</si>
  <si>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</si>
  <si>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</si>
  <si>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</si>
  <si>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</si>
  <si>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</si>
  <si>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</si>
  <si>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</si>
  <si>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</si>
  <si>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</si>
  <si>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</si>
  <si>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</si>
  <si>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</si>
  <si>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</si>
  <si>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</si>
  <si>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</si>
  <si>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</si>
  <si>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</si>
  <si>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</si>
  <si>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</si>
  <si>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</si>
  <si>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</si>
  <si>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</si>
  <si>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</si>
  <si>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</si>
  <si>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</si>
  <si>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</si>
  <si>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</si>
  <si>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</si>
  <si>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</si>
  <si>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</si>
  <si>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</si>
  <si>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</si>
  <si>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</si>
  <si>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</si>
  <si>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</si>
  <si>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</si>
  <si>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</si>
  <si>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</si>
  <si>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</si>
  <si>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</si>
  <si>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</si>
  <si>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</si>
  <si>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</si>
  <si>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</si>
  <si>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</si>
  <si>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</si>
  <si>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</si>
  <si>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</si>
  <si>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</si>
  <si>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</si>
  <si>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</si>
  <si>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</si>
  <si>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</si>
  <si>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</si>
  <si>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</si>
  <si>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</si>
  <si>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</si>
  <si>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</si>
  <si>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</si>
  <si>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</si>
  <si>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</si>
  <si>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</si>
  <si>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</si>
  <si>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</si>
  <si>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</si>
  <si>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</si>
  <si>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</si>
  <si>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</si>
  <si>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</si>
  <si>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</si>
  <si>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</si>
  <si>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</si>
  <si>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</si>
  <si>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</si>
  <si>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</si>
  <si>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</si>
  <si>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</si>
  <si>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</si>
  <si>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</si>
  <si>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</si>
  <si>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</si>
  <si>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</si>
  <si>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</si>
  <si>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</si>
  <si>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</si>
  <si>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</si>
  <si>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</si>
  <si>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</si>
  <si>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</si>
  <si>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</si>
  <si>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</si>
  <si>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</si>
  <si>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</si>
  <si>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</si>
  <si>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</si>
  <si>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</si>
  <si>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</si>
  <si>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</si>
  <si>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</si>
  <si>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</si>
  <si>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</si>
  <si>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</si>
  <si>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</si>
  <si>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</si>
  <si>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</si>
  <si>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</si>
  <si>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</si>
  <si>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</si>
  <si>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</si>
  <si>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</si>
  <si>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</si>
  <si>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</si>
  <si>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</si>
  <si>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</si>
  <si>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</si>
  <si>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</si>
  <si>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</si>
  <si>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</si>
  <si>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</si>
  <si>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</si>
  <si>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</si>
  <si>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</si>
  <si>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</si>
  <si>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</si>
  <si>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</si>
  <si>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</si>
  <si>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</si>
  <si>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</si>
  <si>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</si>
  <si>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</si>
  <si>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</si>
  <si>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</si>
  <si>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</si>
  <si>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</si>
  <si>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</si>
  <si>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</si>
  <si>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</si>
  <si>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</si>
  <si>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</si>
  <si>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</si>
  <si>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</si>
  <si>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</si>
  <si>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</si>
  <si>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</si>
  <si>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</si>
  <si>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</si>
  <si>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</si>
  <si>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</si>
  <si>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</si>
  <si>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</si>
  <si>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</si>
  <si>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</si>
  <si>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</si>
  <si>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</si>
  <si>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</si>
  <si>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</si>
  <si>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</si>
  <si>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</si>
  <si>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</si>
  <si>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</si>
  <si>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</si>
  <si>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</si>
  <si>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</si>
  <si>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</si>
  <si>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</si>
  <si>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</si>
  <si>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</si>
  <si>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</si>
  <si>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</si>
  <si>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</si>
  <si>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</si>
  <si>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</si>
  <si>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</si>
  <si>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</si>
  <si>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</si>
  <si>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</si>
  <si>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</si>
  <si>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</si>
  <si>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</si>
  <si>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</si>
  <si>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</si>
  <si>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</si>
  <si>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</si>
  <si>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</si>
  <si>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</si>
  <si>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</si>
  <si>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</si>
  <si>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</si>
  <si>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</si>
  <si>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</si>
  <si>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</si>
  <si>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</si>
  <si>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</si>
  <si>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</si>
  <si>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</si>
  <si>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</si>
  <si>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</si>
  <si>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</si>
  <si>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</si>
  <si>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</si>
  <si>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</si>
  <si>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</si>
  <si>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</si>
  <si>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</si>
  <si>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</si>
  <si>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</si>
  <si>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</si>
  <si>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</si>
  <si>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</si>
  <si>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</si>
  <si>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</si>
  <si>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</si>
  <si>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</si>
  <si>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</si>
  <si>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</si>
  <si>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</si>
  <si>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</si>
  <si>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</si>
  <si>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</si>
  <si>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</si>
  <si>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</si>
  <si>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</si>
  <si>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</si>
  <si>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</si>
  <si>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</si>
  <si>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</si>
  <si>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</si>
  <si>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</si>
  <si>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</si>
  <si>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</si>
  <si>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</si>
  <si>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</si>
  <si>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</si>
  <si>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</si>
  <si>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</si>
  <si>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</si>
  <si>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</si>
  <si>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</si>
  <si>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</si>
  <si>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</si>
  <si>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</si>
  <si>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</si>
  <si>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</si>
  <si>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</si>
  <si>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</si>
  <si>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</si>
  <si>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</si>
  <si>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</si>
  <si>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</si>
  <si>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</si>
  <si>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</si>
  <si>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</si>
  <si>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</si>
  <si>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</si>
  <si>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</si>
  <si>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</si>
  <si>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</si>
  <si>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</si>
  <si>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</si>
  <si>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</si>
  <si>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</si>
  <si>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</si>
  <si>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</si>
  <si>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</si>
  <si>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</si>
  <si>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</si>
  <si>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</si>
  <si>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</si>
  <si>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</si>
  <si>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</si>
  <si>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</si>
  <si>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</si>
  <si>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</si>
  <si>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</si>
  <si>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</si>
  <si>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</si>
  <si>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</si>
  <si>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</si>
  <si>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</si>
  <si>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</si>
  <si>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</si>
  <si>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</si>
  <si>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</si>
  <si>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</si>
  <si>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</si>
  <si>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</si>
  <si>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</si>
  <si>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</si>
  <si>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</si>
  <si>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</si>
  <si>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</si>
  <si>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</si>
  <si>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</si>
  <si>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</si>
  <si>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</si>
  <si>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</si>
  <si>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</si>
  <si>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</si>
  <si>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</si>
  <si>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</si>
  <si>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</si>
  <si>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</si>
  <si>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</si>
  <si>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</si>
  <si>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</si>
  <si>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</si>
  <si>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</si>
  <si>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</si>
  <si>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</si>
  <si>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</si>
  <si>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</si>
  <si>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</si>
  <si>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</si>
  <si>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</si>
  <si>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</si>
  <si>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</si>
  <si>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</si>
  <si>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</si>
  <si>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</si>
  <si>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</si>
  <si>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</si>
  <si>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</si>
  <si>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</si>
  <si>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</si>
  <si>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</si>
  <si>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</si>
  <si>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</si>
  <si>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</si>
  <si>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</si>
  <si>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</si>
  <si>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</si>
  <si>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</si>
  <si>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</si>
  <si>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</si>
  <si>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</si>
  <si>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</si>
  <si>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</si>
  <si>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</si>
  <si>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</si>
  <si>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</si>
  <si>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</si>
  <si>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</si>
  <si>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</si>
  <si>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</si>
  <si>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</si>
  <si>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</si>
  <si>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</si>
  <si>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</si>
  <si>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</si>
  <si>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</si>
  <si>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</si>
  <si>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</si>
  <si>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</si>
  <si>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</si>
  <si>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</si>
  <si>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</si>
  <si>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</si>
  <si>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</si>
  <si>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</si>
  <si>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</si>
  <si>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</si>
  <si>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</si>
  <si>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</si>
  <si>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</si>
  <si>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</si>
  <si>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</si>
  <si>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</si>
  <si>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</si>
  <si>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</si>
  <si>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</si>
  <si>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</si>
  <si>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</si>
  <si>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</si>
  <si>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</si>
  <si>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</si>
  <si>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</si>
  <si>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</si>
  <si>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</si>
  <si>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</si>
  <si>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</si>
  <si>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</si>
  <si>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</si>
  <si>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</si>
  <si>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</si>
  <si>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</si>
  <si>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</si>
  <si>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</si>
  <si>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</si>
  <si>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</si>
  <si>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</si>
  <si>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</si>
  <si>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</si>
  <si>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</si>
  <si>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</si>
  <si>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</si>
  <si>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</si>
  <si>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</si>
  <si>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</si>
  <si>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</si>
  <si>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</si>
  <si>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</si>
  <si>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</si>
  <si>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</si>
  <si>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</si>
  <si>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</si>
  <si>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</si>
  <si>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</si>
  <si>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</si>
  <si>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</si>
  <si>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</si>
  <si>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</si>
  <si>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</si>
  <si>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</si>
  <si>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</si>
  <si>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</si>
  <si>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</si>
  <si>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</si>
  <si>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</si>
  <si>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</si>
  <si>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</si>
  <si>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</si>
  <si>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</si>
  <si>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</si>
  <si>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</si>
  <si>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</si>
  <si>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</si>
  <si>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</si>
  <si>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</si>
  <si>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</si>
  <si>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</si>
  <si>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</si>
  <si>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</si>
  <si>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</si>
  <si>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</si>
  <si>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</si>
  <si>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</si>
  <si>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</si>
  <si>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</si>
  <si>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</si>
  <si>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</si>
  <si>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</si>
  <si>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</si>
  <si>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</si>
  <si>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</si>
  <si>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</si>
  <si>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</si>
  <si>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</si>
  <si>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</si>
  <si>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</si>
  <si>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</si>
  <si>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</si>
  <si>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</si>
  <si>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</si>
  <si>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</si>
  <si>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</si>
  <si>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</si>
  <si>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</si>
  <si>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</si>
  <si>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</si>
  <si>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</si>
  <si>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</si>
  <si>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</si>
  <si>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</si>
  <si>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</si>
  <si>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</si>
  <si>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</si>
  <si>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</si>
  <si>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</si>
  <si>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</si>
  <si>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</si>
  <si>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</si>
  <si>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</si>
  <si>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</si>
  <si>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</si>
  <si>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</si>
  <si>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</si>
  <si>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</si>
  <si>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</si>
  <si>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</si>
  <si>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</si>
  <si>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</si>
  <si>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</si>
  <si>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</si>
  <si>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</si>
  <si>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</si>
  <si>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</si>
  <si>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</si>
  <si>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</si>
  <si>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</si>
  <si>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</si>
  <si>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</si>
  <si>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</si>
  <si>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</si>
  <si>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</si>
  <si>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</si>
  <si>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</si>
  <si>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</si>
  <si>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</si>
  <si>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</si>
  <si>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</si>
  <si>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</si>
  <si>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</si>
  <si>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</si>
  <si>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</si>
  <si>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</si>
  <si>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</si>
  <si>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</si>
  <si>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</si>
  <si>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</si>
  <si>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</si>
  <si>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</si>
  <si>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</si>
  <si>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</si>
  <si>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</si>
  <si>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</si>
  <si>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</si>
  <si>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</si>
  <si>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</si>
  <si>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</si>
  <si>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</si>
  <si>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</si>
  <si>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</si>
  <si>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</si>
  <si>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</si>
  <si>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</si>
  <si>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</si>
  <si>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</si>
  <si>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</si>
  <si>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</si>
  <si>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</si>
  <si>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</si>
  <si>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</si>
  <si>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</si>
  <si>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</si>
  <si>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</si>
  <si>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</si>
  <si>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</si>
  <si>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</si>
  <si>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</si>
  <si>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</si>
  <si>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</si>
  <si>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</si>
  <si>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</si>
  <si>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</si>
  <si>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</si>
  <si>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</si>
  <si>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</si>
  <si>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</si>
  <si>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</si>
  <si>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</si>
  <si>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</si>
  <si>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</si>
  <si>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</si>
  <si>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</si>
  <si>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</si>
  <si>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</si>
  <si>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</si>
  <si>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</si>
  <si>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</si>
  <si>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</si>
  <si>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</si>
  <si>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</si>
  <si>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</si>
  <si>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</si>
  <si>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</si>
  <si>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</si>
  <si>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</si>
  <si>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</si>
  <si>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</si>
  <si>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</si>
  <si>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</si>
  <si>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</si>
  <si>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</si>
  <si>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</si>
  <si>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</si>
  <si>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</si>
  <si>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</si>
  <si>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</si>
  <si>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</si>
  <si>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</si>
  <si>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</si>
  <si>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</si>
  <si>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</si>
  <si>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</si>
  <si>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</si>
  <si>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</si>
  <si>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</si>
  <si>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</si>
  <si>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</si>
  <si>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</si>
  <si>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</si>
  <si>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</si>
  <si>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</si>
  <si>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</si>
  <si>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</si>
  <si>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</si>
  <si>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</si>
  <si>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</si>
  <si>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</si>
  <si>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</si>
  <si>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</si>
  <si>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</si>
  <si>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</si>
  <si>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</si>
  <si>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</si>
  <si>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</si>
  <si>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</si>
  <si>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</si>
  <si>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</si>
  <si>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</si>
  <si>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</si>
  <si>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</si>
  <si>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</si>
  <si>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</si>
  <si>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</si>
  <si>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</si>
  <si>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</si>
  <si>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</si>
  <si>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</si>
  <si>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</si>
  <si>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</si>
  <si>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</si>
  <si>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</si>
  <si>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</si>
  <si>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</si>
  <si>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</si>
  <si>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</si>
  <si>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</si>
  <si>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</si>
  <si>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</si>
  <si>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</si>
  <si>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</si>
  <si>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</si>
  <si>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</si>
  <si>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</si>
  <si>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</si>
  <si>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</si>
  <si>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</si>
  <si>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</si>
  <si>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</si>
  <si>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</si>
  <si>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</si>
  <si>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</si>
  <si>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</si>
  <si>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</si>
  <si>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</si>
  <si>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</si>
  <si>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</si>
  <si>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</si>
  <si>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</si>
  <si>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</si>
  <si>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</si>
  <si>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</si>
  <si>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</si>
  <si>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</si>
  <si>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</si>
  <si>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</si>
  <si>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</si>
  <si>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</si>
  <si>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</si>
  <si>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</si>
  <si>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</si>
  <si>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</si>
  <si>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</si>
  <si>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</si>
  <si>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</si>
  <si>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</si>
  <si>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</si>
  <si>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</si>
  <si>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</si>
  <si>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</si>
  <si>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</si>
  <si>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</si>
  <si>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</si>
  <si>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</si>
  <si>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</si>
  <si>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</si>
  <si>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</si>
  <si>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</si>
  <si>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</si>
  <si>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</si>
  <si>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</si>
  <si>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</si>
  <si>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</si>
  <si>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</si>
  <si>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</si>
  <si>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</si>
  <si>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</si>
  <si>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</si>
  <si>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</si>
  <si>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</si>
  <si>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</si>
  <si>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</si>
  <si>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</si>
  <si>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</si>
  <si>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</si>
  <si>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</si>
  <si>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</si>
  <si>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</si>
  <si>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</si>
  <si>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</si>
  <si>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</si>
  <si>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</si>
  <si>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</si>
  <si>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</si>
  <si>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</si>
  <si>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</si>
  <si>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</si>
  <si>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</si>
  <si>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</si>
  <si>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</si>
  <si>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</si>
  <si>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</si>
  <si>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</si>
  <si>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</si>
  <si>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</si>
  <si>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</si>
  <si>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</si>
  <si>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</si>
  <si>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</si>
  <si>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</si>
  <si>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</si>
  <si>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</si>
  <si>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</si>
  <si>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</si>
  <si>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</si>
  <si>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</si>
  <si>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</si>
  <si>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</si>
  <si>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</si>
  <si>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</si>
  <si>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</si>
  <si>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</si>
  <si>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</si>
  <si>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</si>
  <si>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</si>
  <si>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</si>
  <si>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</si>
  <si>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</si>
  <si>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</si>
  <si>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</si>
  <si>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</si>
  <si>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</si>
  <si>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</si>
  <si>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</si>
  <si>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</si>
  <si>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</si>
  <si>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</si>
  <si>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</si>
  <si>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</si>
  <si>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</si>
  <si>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</si>
  <si>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</si>
  <si>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</si>
  <si>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</si>
  <si>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</si>
  <si>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</si>
  <si>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</si>
  <si>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</si>
  <si>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</si>
  <si>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</si>
  <si>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</si>
  <si>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</si>
  <si>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</si>
  <si>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</si>
  <si>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</si>
  <si>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</si>
  <si>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</si>
  <si>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</si>
  <si>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</si>
  <si>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</si>
  <si>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</si>
  <si>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</si>
  <si>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</si>
  <si>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</si>
  <si>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</si>
  <si>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</si>
  <si>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</si>
  <si>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</si>
  <si>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</si>
  <si>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</si>
  <si>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</si>
  <si>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</si>
  <si>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</si>
  <si>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</si>
  <si>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</si>
  <si>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</si>
  <si>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</si>
  <si>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</si>
  <si>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</si>
  <si>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</si>
  <si>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</si>
  <si>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</si>
  <si>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</si>
  <si>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</si>
  <si>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</si>
  <si>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</si>
  <si>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</si>
  <si>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</si>
  <si>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</si>
  <si>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</si>
  <si>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</si>
  <si>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</si>
  <si>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</si>
  <si>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</si>
  <si>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</si>
  <si>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</si>
  <si>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</si>
  <si>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</si>
  <si>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</si>
  <si>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</si>
  <si>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</si>
  <si>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</si>
  <si>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</si>
  <si>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</si>
  <si>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</si>
  <si>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</si>
  <si>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</si>
  <si>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</si>
  <si>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</si>
  <si>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</si>
  <si>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</si>
  <si>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</si>
  <si>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</si>
  <si>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</si>
  <si>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</si>
  <si>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</si>
  <si>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</si>
  <si>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</si>
  <si>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</si>
  <si>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</si>
  <si>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</si>
  <si>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</si>
  <si>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</si>
  <si>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</si>
  <si>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</si>
  <si>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</si>
  <si>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</si>
  <si>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</si>
  <si>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</si>
  <si>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</si>
  <si>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</si>
  <si>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</si>
  <si>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</si>
  <si>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</si>
  <si>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</si>
  <si>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</si>
  <si>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</si>
  <si>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</si>
  <si>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</si>
  <si>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</si>
  <si>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</si>
  <si>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</si>
  <si>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</si>
  <si>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</si>
  <si>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</si>
  <si>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</si>
  <si>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</si>
  <si>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</si>
  <si>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</si>
  <si>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</si>
  <si>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</si>
  <si>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</si>
  <si>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</si>
  <si>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</si>
  <si>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</si>
  <si>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</si>
  <si>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</si>
  <si>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</si>
  <si>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</si>
  <si>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</si>
  <si>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</si>
  <si>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</si>
  <si>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</si>
  <si>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</si>
  <si>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</si>
  <si>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</si>
  <si>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</si>
  <si>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</si>
  <si>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</si>
  <si>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</si>
  <si>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</si>
  <si>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</si>
  <si>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</si>
  <si>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</si>
  <si>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</si>
  <si>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</si>
  <si>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</si>
  <si>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</si>
  <si>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</si>
  <si>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</si>
  <si>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</si>
  <si>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</si>
  <si>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</si>
  <si>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</si>
  <si>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</si>
  <si>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</si>
  <si>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</si>
  <si>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</si>
  <si>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</si>
  <si>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</si>
  <si>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</si>
  <si>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</si>
  <si>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</si>
  <si>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</si>
  <si>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</si>
  <si>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</si>
  <si>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</si>
  <si>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</si>
  <si>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</si>
  <si>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</si>
  <si>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</si>
  <si>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</si>
  <si>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</si>
  <si>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</si>
  <si>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</si>
  <si>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</si>
  <si>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</si>
  <si>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</si>
  <si>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</si>
  <si>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</si>
  <si>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</si>
  <si>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</si>
  <si>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</si>
  <si>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</si>
  <si>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</si>
  <si>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</si>
  <si>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</si>
  <si>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</si>
  <si>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</si>
  <si>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</si>
  <si>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</si>
  <si>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</si>
  <si>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</si>
  <si>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</si>
  <si>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</si>
  <si>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</si>
  <si>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</si>
  <si>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</si>
  <si>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</si>
  <si>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</si>
  <si>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</si>
  <si>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</si>
  <si>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</si>
  <si>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</si>
  <si>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</si>
  <si>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</si>
  <si>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</si>
  <si>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</si>
  <si>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</si>
  <si>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</si>
  <si>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</si>
  <si>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</si>
  <si>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</si>
  <si>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</si>
  <si>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</si>
  <si>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</si>
  <si>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</si>
  <si>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</si>
  <si>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</si>
  <si>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</si>
  <si>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</si>
  <si>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</si>
  <si>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</si>
  <si>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</si>
  <si>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</si>
  <si>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</si>
  <si>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</si>
  <si>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</si>
  <si>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</si>
  <si>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</si>
  <si>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</si>
  <si>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</si>
  <si>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</si>
  <si>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</si>
  <si>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</si>
  <si>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</si>
  <si>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</si>
  <si>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</si>
  <si>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</si>
  <si>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</si>
  <si>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</si>
  <si>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</si>
  <si>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</si>
  <si>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</si>
  <si>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</si>
  <si>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</si>
  <si>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</si>
  <si>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</si>
  <si>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</si>
  <si>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</si>
  <si>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</si>
  <si>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</si>
  <si>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</si>
  <si>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</si>
  <si>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</si>
  <si>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</si>
  <si>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</si>
  <si>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</si>
  <si>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</si>
  <si>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</si>
  <si>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</si>
  <si>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</si>
  <si>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</si>
  <si>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</si>
  <si>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</si>
  <si>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</si>
  <si>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</si>
  <si>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</si>
  <si>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</si>
  <si>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</si>
  <si>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</si>
  <si>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</si>
  <si>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</si>
  <si>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</si>
  <si>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</si>
  <si>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</si>
  <si>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</si>
  <si>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</si>
  <si>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</si>
  <si>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</si>
  <si>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</si>
  <si>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</si>
  <si>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</si>
  <si>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</si>
  <si>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</si>
  <si>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</si>
  <si>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</si>
  <si>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</si>
  <si>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</si>
  <si>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</si>
  <si>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</si>
  <si>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</si>
  <si>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</si>
  <si>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</si>
  <si>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</si>
  <si>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</si>
  <si>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</si>
  <si>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</si>
  <si>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</si>
  <si>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</si>
  <si>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</si>
  <si>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</si>
  <si>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</si>
  <si>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</si>
  <si>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</si>
  <si>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</si>
  <si>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</si>
  <si>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</si>
  <si>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</si>
  <si>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</si>
  <si>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</si>
  <si>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</si>
  <si>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</si>
  <si>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</si>
  <si>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</si>
  <si>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</si>
  <si>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</si>
  <si>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</si>
  <si>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</si>
  <si>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</si>
  <si>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</si>
  <si>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</si>
  <si>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</si>
  <si>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</si>
  <si>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</si>
  <si>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</si>
  <si>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</si>
  <si>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</si>
  <si>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</si>
  <si>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</si>
  <si>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</si>
  <si>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</si>
  <si>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</si>
  <si>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</si>
  <si>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</si>
  <si>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</si>
  <si>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</si>
  <si>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</si>
  <si>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</si>
  <si>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</si>
  <si>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</si>
  <si>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</si>
  <si>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</si>
  <si>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</si>
  <si>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</si>
  <si>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</si>
  <si>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</si>
  <si>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</si>
  <si>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</si>
  <si>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</si>
  <si>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</si>
  <si>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</si>
  <si>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</si>
  <si>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</si>
  <si>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</si>
  <si>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</si>
  <si>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</si>
  <si>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</si>
  <si>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</si>
  <si>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</si>
  <si>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</si>
  <si>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</si>
  <si>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</si>
  <si>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</si>
  <si>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</si>
  <si>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</si>
  <si>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</si>
  <si>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</si>
  <si>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</si>
  <si>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</si>
  <si>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</si>
  <si>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</si>
  <si>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</si>
  <si>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</si>
  <si>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</si>
  <si>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</si>
  <si>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</si>
  <si>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</si>
  <si>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</si>
  <si>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</si>
  <si>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</si>
  <si>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</si>
  <si>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</si>
  <si>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</si>
  <si>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</si>
  <si>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</si>
  <si>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</si>
  <si>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</si>
  <si>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</si>
  <si>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</si>
  <si>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</si>
  <si>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</si>
  <si>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</si>
  <si>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</si>
  <si>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</si>
  <si>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</si>
  <si>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</si>
  <si>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</si>
  <si>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</si>
  <si>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</si>
  <si>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</si>
  <si>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</si>
  <si>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</si>
  <si>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</si>
  <si>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</si>
  <si>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</si>
  <si>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</si>
  <si>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</si>
  <si>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</si>
  <si>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</si>
  <si>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</si>
  <si>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</si>
  <si>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</si>
  <si>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</si>
  <si>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</si>
  <si>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</si>
  <si>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</si>
  <si>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</si>
  <si>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</si>
  <si>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</si>
  <si>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</si>
  <si>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</si>
  <si>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</si>
  <si>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</si>
  <si>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</si>
  <si>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</si>
  <si>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</si>
  <si>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</si>
  <si>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</si>
  <si>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</si>
  <si>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</si>
  <si>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</si>
  <si>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</si>
  <si>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</si>
  <si>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</si>
  <si>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</si>
  <si>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</si>
  <si>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</si>
  <si>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</si>
  <si>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</si>
  <si>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</si>
  <si>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</si>
  <si>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</si>
  <si>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</si>
  <si>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</si>
  <si>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</si>
  <si>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</si>
  <si>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</si>
  <si>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</si>
  <si>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</si>
  <si>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</si>
  <si>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</si>
  <si>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</si>
  <si>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</si>
  <si>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</si>
  <si>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</si>
  <si>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</si>
  <si>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</si>
  <si>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</si>
  <si>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</si>
  <si>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</si>
  <si>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</si>
  <si>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</si>
  <si>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</si>
  <si>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</si>
  <si>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</si>
  <si>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</si>
  <si>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</si>
  <si>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</si>
  <si>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</si>
  <si>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</si>
  <si>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</si>
  <si>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</si>
  <si>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</si>
  <si>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</si>
  <si>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</si>
  <si>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</si>
  <si>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</si>
  <si>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</si>
  <si>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</si>
  <si>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</si>
  <si>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</si>
  <si>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</si>
  <si>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</si>
  <si>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</si>
  <si>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</si>
  <si>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</si>
  <si>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</si>
  <si>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</si>
  <si>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</si>
  <si>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</si>
  <si>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</si>
  <si>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</si>
  <si>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</si>
  <si>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</si>
  <si>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</si>
  <si>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</si>
  <si>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</si>
  <si>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</si>
  <si>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</si>
  <si>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</si>
  <si>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</si>
  <si>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</si>
  <si>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</si>
  <si>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</si>
  <si>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</si>
  <si>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</si>
  <si>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</si>
  <si>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</si>
  <si>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</si>
  <si>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</si>
  <si>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</si>
  <si>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</si>
  <si>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</si>
  <si>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</si>
  <si>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</si>
  <si>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</si>
  <si>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</si>
  <si>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</si>
  <si>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</si>
  <si>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</si>
  <si>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</si>
  <si>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</si>
  <si>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</si>
  <si>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</si>
  <si>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</si>
  <si>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</si>
  <si>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</si>
  <si>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</si>
  <si>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</si>
  <si>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</si>
  <si>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</si>
  <si>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</si>
  <si>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</si>
  <si>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</si>
  <si>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</si>
  <si>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</si>
  <si>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</si>
  <si>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</si>
  <si>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</si>
  <si>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</si>
  <si>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</si>
  <si>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</si>
  <si>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</si>
  <si>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</si>
  <si>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</si>
  <si>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</si>
  <si>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</si>
  <si>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</si>
  <si>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</si>
  <si>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</si>
  <si>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</si>
  <si>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</si>
  <si>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</si>
  <si>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</si>
  <si>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</si>
  <si>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</si>
  <si>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</si>
  <si>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</si>
  <si>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</si>
  <si>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</si>
  <si>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</si>
  <si>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</si>
  <si>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</si>
  <si>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</si>
  <si>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</si>
  <si>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</si>
  <si>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</si>
  <si>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</si>
  <si>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</si>
  <si>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</si>
  <si>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</si>
  <si>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</si>
  <si>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</si>
  <si>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</si>
  <si>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</si>
  <si>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</si>
  <si>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</si>
  <si>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</si>
  <si>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</si>
  <si>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</si>
  <si>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</si>
  <si>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</si>
  <si>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</si>
  <si>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</si>
  <si>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</si>
  <si>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</si>
  <si>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</si>
  <si>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</si>
  <si>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</si>
  <si>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</si>
  <si>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</si>
  <si>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</si>
  <si>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</si>
  <si>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</si>
  <si>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</si>
  <si>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</si>
  <si>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</si>
  <si>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</si>
  <si>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</si>
  <si>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</si>
  <si>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</si>
  <si>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</si>
  <si>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</si>
  <si>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</si>
  <si>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</si>
  <si>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</si>
  <si>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</si>
  <si>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</si>
  <si>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</si>
  <si>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</si>
  <si>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</si>
  <si>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</si>
  <si>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</si>
  <si>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</si>
  <si>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</si>
  <si>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</si>
  <si>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</si>
  <si>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</si>
  <si>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</si>
  <si>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</si>
  <si>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</si>
  <si>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</si>
  <si>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</si>
  <si>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</si>
  <si>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</si>
  <si>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</si>
  <si>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</si>
  <si>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</si>
  <si>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</si>
  <si>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</si>
  <si>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</si>
  <si>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</si>
  <si>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</si>
  <si>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</si>
  <si>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</si>
  <si>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</si>
  <si>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</si>
  <si>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</si>
  <si>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</si>
  <si>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</si>
  <si>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</si>
  <si>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</si>
  <si>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</si>
  <si>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</si>
  <si>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</si>
  <si>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</si>
  <si>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</si>
  <si>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</si>
  <si>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</si>
  <si>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</si>
  <si>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</si>
  <si>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</si>
  <si>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</si>
  <si>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</si>
  <si>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</si>
  <si>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</si>
  <si>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</si>
  <si>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</si>
  <si>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</si>
  <si>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</si>
  <si>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</si>
  <si>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</si>
  <si>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</si>
  <si>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</si>
  <si>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</si>
  <si>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</si>
  <si>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</si>
  <si>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</si>
  <si>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</si>
  <si>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</si>
  <si>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</si>
  <si>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</si>
  <si>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</si>
  <si>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</si>
  <si>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</si>
  <si>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</si>
  <si>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</si>
  <si>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</si>
  <si>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</si>
  <si>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</si>
  <si>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</si>
  <si>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</si>
  <si>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</si>
  <si>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</si>
  <si>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</si>
  <si>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</si>
  <si>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</si>
  <si>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</si>
  <si>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</si>
  <si>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</si>
  <si>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</si>
  <si>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</si>
  <si>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</si>
  <si>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</si>
  <si>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</si>
  <si>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</si>
  <si>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</si>
  <si>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</si>
  <si>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</si>
  <si>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</si>
  <si>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</si>
  <si>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</si>
  <si>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</si>
  <si>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</si>
  <si>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</si>
  <si>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</si>
  <si>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</si>
  <si>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</si>
  <si>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</si>
  <si>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</si>
  <si>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</si>
  <si>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</si>
  <si>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</si>
  <si>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</si>
  <si>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</si>
  <si>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</si>
  <si>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</si>
  <si>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</si>
  <si>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</si>
  <si>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</si>
  <si>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</si>
  <si>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</si>
  <si>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</si>
  <si>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</si>
  <si>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</si>
  <si>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</si>
  <si>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</si>
  <si>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</si>
  <si>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</si>
  <si>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</si>
  <si>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</si>
  <si>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</si>
  <si>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</si>
  <si>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</si>
  <si>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</si>
  <si>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</si>
  <si>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</si>
  <si>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</si>
  <si>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</si>
  <si>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</si>
  <si>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</si>
  <si>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</si>
  <si>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</si>
  <si>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</si>
  <si>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</si>
  <si>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</si>
  <si>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</si>
  <si>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</si>
  <si>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</si>
  <si>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</si>
  <si>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</si>
  <si>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</si>
  <si>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</si>
  <si>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</si>
  <si>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</si>
  <si>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</si>
  <si>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</si>
  <si>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</si>
  <si>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</si>
  <si>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</si>
  <si>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</si>
  <si>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</si>
  <si>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</si>
  <si>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</si>
  <si>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</si>
  <si>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</si>
  <si>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</si>
  <si>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</si>
  <si>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</si>
  <si>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</si>
  <si>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</si>
  <si>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</si>
  <si>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</si>
  <si>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</si>
  <si>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</si>
  <si>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</si>
  <si>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</si>
  <si>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</si>
  <si>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</si>
  <si>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</si>
  <si>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</si>
  <si>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</si>
  <si>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</si>
  <si>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</si>
  <si>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</si>
  <si>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</si>
  <si>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</si>
  <si>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</si>
  <si>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</si>
  <si>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</si>
  <si>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</si>
  <si>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</si>
  <si>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</si>
  <si>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</si>
  <si>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</si>
  <si>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</si>
  <si>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</si>
  <si>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</si>
  <si>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</si>
  <si>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</si>
  <si>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</si>
  <si>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</si>
  <si>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</si>
  <si>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</si>
  <si>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</si>
  <si>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</si>
  <si>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</si>
  <si>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</si>
  <si>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</si>
  <si>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</si>
  <si>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</si>
  <si>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</si>
  <si>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</si>
  <si>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</si>
  <si>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</si>
  <si>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</si>
  <si>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</si>
  <si>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</si>
  <si>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</si>
  <si>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</si>
  <si>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</si>
  <si>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</si>
  <si>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</si>
  <si>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</si>
  <si>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</si>
  <si>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</si>
  <si>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</si>
  <si>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</si>
  <si>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</si>
  <si>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</si>
  <si>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</si>
  <si>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</si>
  <si>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</si>
  <si>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</si>
  <si>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</si>
  <si>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</si>
  <si>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</si>
  <si>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</si>
  <si>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</si>
  <si>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</si>
  <si>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</si>
  <si>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</si>
  <si>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</si>
  <si>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</si>
  <si>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</si>
  <si>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</si>
  <si>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</si>
  <si>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</si>
  <si>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</si>
  <si>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</si>
  <si>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</si>
  <si>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</si>
  <si>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</si>
  <si>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</si>
  <si>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</si>
  <si>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</si>
  <si>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</si>
  <si>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</si>
  <si>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</si>
  <si>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</si>
  <si>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</si>
  <si>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</si>
  <si>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</si>
  <si>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</si>
  <si>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</si>
  <si>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</si>
  <si>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</si>
  <si>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</si>
  <si>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</si>
  <si>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</si>
  <si>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</si>
  <si>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</si>
  <si>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</si>
  <si>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</si>
  <si>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</si>
  <si>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</si>
  <si>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</si>
  <si>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</si>
  <si>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</si>
  <si>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</si>
  <si>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</si>
  <si>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</si>
  <si>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</si>
  <si>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</si>
  <si>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</si>
  <si>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</si>
  <si>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</si>
  <si>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</si>
  <si>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</si>
  <si>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</si>
  <si>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</si>
  <si>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</si>
  <si>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</si>
  <si>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</si>
  <si>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</si>
  <si>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</si>
  <si>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</si>
  <si>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</si>
  <si>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</si>
  <si>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</si>
  <si>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</si>
  <si>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</si>
  <si>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</si>
  <si>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</si>
  <si>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</si>
  <si>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</si>
  <si>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</si>
  <si>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</si>
  <si>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</si>
  <si>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</si>
  <si>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</si>
  <si>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</si>
  <si>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</si>
  <si>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</si>
  <si>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</si>
  <si>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</si>
  <si>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</si>
  <si>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</si>
  <si>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</si>
  <si>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</si>
  <si>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</si>
  <si>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</si>
  <si>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</si>
  <si>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</si>
  <si>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</si>
  <si>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</si>
  <si>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</si>
  <si>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</si>
  <si>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</si>
  <si>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</si>
  <si>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</si>
  <si>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</si>
  <si>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</si>
  <si>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</si>
  <si>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</si>
  <si>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</si>
  <si>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</si>
  <si>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</si>
  <si>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</si>
  <si>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</si>
  <si>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</si>
  <si>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</si>
  <si>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</si>
  <si>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</si>
  <si>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</si>
  <si>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</si>
  <si>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</si>
  <si>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</si>
  <si>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</si>
  <si>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</si>
  <si>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</si>
  <si>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</si>
  <si>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</si>
  <si>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</si>
  <si>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</si>
  <si>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</si>
  <si>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</si>
  <si>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</si>
  <si>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</si>
  <si>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</si>
  <si>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</si>
  <si>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</si>
  <si>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</si>
  <si>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</si>
  <si>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</si>
  <si>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</si>
  <si>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</si>
  <si>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</si>
  <si>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</si>
  <si>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</si>
  <si>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</si>
  <si>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</si>
  <si>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</si>
  <si>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</si>
  <si>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</si>
  <si>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</si>
  <si>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</si>
  <si>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</si>
  <si>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</si>
  <si>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</si>
  <si>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</si>
  <si>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</si>
  <si>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</si>
  <si>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</si>
  <si>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</si>
  <si>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</si>
  <si>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</si>
  <si>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</si>
  <si>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</si>
  <si>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</si>
  <si>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</si>
  <si>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</si>
  <si>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</si>
  <si>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</si>
  <si>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</si>
  <si>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</si>
  <si>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</si>
  <si>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</si>
  <si>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</si>
  <si>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</si>
  <si>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</si>
  <si>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</si>
  <si>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</si>
  <si>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</si>
  <si>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</si>
  <si>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</si>
  <si>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</si>
  <si>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</si>
  <si>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</si>
  <si>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</si>
  <si>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</si>
  <si>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</si>
  <si>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</si>
  <si>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</si>
  <si>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</si>
  <si>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</si>
  <si>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</si>
  <si>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</si>
  <si>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</si>
  <si>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</si>
  <si>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</si>
  <si>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</si>
  <si>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</si>
  <si>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</si>
  <si>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</si>
  <si>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</si>
  <si>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</si>
  <si>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</si>
  <si>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</si>
  <si>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</si>
  <si>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</si>
  <si>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</si>
  <si>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</si>
  <si>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</si>
  <si>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</si>
  <si>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</si>
  <si>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</si>
  <si>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</si>
  <si>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</si>
  <si>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</si>
  <si>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</si>
  <si>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</si>
  <si>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</si>
  <si>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</si>
  <si>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</si>
  <si>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</si>
  <si>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</si>
  <si>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</si>
  <si>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</si>
  <si>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</si>
  <si>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</si>
  <si>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</si>
  <si>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</si>
  <si>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</si>
  <si>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</si>
  <si>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</si>
  <si>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</si>
  <si>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</si>
  <si>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</si>
  <si>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</si>
  <si>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</si>
  <si>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</si>
  <si>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</si>
  <si>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</si>
  <si>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</si>
  <si>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</si>
  <si>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</si>
  <si>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</si>
  <si>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</si>
  <si>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</si>
  <si>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</si>
  <si>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</si>
  <si>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</si>
  <si>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</si>
  <si>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</si>
  <si>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</si>
  <si>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</si>
  <si>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</si>
  <si>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</si>
  <si>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</si>
  <si>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</si>
  <si>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</si>
  <si>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</si>
  <si>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</si>
  <si>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</si>
  <si>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</si>
  <si>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</si>
  <si>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</si>
  <si>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</si>
  <si>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</si>
  <si>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</si>
  <si>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</si>
  <si>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</si>
  <si>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</si>
  <si>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</si>
  <si>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</si>
  <si>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</si>
  <si>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</si>
  <si>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</si>
  <si>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</si>
  <si>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</si>
  <si>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</si>
  <si>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</si>
  <si>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</si>
  <si>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</si>
  <si>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</si>
  <si>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</si>
  <si>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</si>
  <si>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</si>
  <si>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</si>
  <si>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</si>
  <si>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</si>
  <si>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</si>
  <si>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</si>
  <si>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</si>
  <si>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</si>
  <si>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</si>
  <si>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</si>
  <si>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</si>
  <si>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</si>
  <si>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</si>
  <si>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</si>
  <si>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</si>
  <si>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</si>
  <si>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</si>
  <si>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</si>
  <si>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</si>
  <si>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</si>
  <si>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</si>
  <si>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</si>
  <si>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</si>
  <si>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</si>
  <si>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</si>
  <si>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</si>
  <si>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</si>
  <si>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</si>
  <si>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</si>
  <si>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</si>
  <si>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</si>
  <si>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</si>
  <si>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</si>
  <si>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</si>
  <si>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</si>
  <si>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</si>
  <si>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</si>
  <si>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</si>
  <si>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</si>
  <si>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</si>
  <si>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</si>
  <si>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</si>
  <si>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</si>
  <si>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</si>
  <si>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</si>
  <si>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</si>
  <si>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</si>
  <si>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</si>
  <si>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</si>
  <si>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</si>
  <si>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</si>
  <si>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</si>
  <si>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</si>
  <si>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</si>
  <si>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</si>
  <si>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</si>
  <si>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</si>
  <si>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</si>
  <si>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</si>
  <si>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</si>
  <si>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</si>
  <si>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</si>
  <si>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</si>
  <si>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</si>
  <si>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</si>
  <si>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</si>
  <si>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</si>
  <si>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</si>
  <si>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</si>
  <si>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</si>
  <si>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</si>
  <si>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</si>
  <si>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</si>
  <si>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</si>
  <si>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</si>
  <si>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</si>
  <si>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</si>
  <si>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</si>
  <si>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</si>
  <si>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</si>
  <si>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</si>
  <si>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</si>
  <si>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</si>
  <si>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</si>
  <si>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</si>
  <si>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</si>
  <si>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</si>
  <si>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</si>
  <si>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</si>
  <si>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</si>
  <si>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</si>
  <si>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</si>
  <si>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</si>
  <si>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</si>
  <si>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</si>
  <si>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</si>
  <si>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</si>
  <si>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</si>
  <si>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</si>
  <si>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</si>
  <si>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</si>
  <si>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</si>
  <si>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</si>
  <si>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</si>
  <si>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</si>
  <si>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</si>
  <si>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</si>
  <si>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</si>
  <si>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</si>
  <si>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</si>
  <si>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</si>
  <si>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</si>
  <si>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</si>
  <si>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</si>
  <si>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</si>
  <si>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</si>
  <si>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</si>
  <si>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</si>
  <si>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</si>
  <si>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</si>
  <si>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</si>
  <si>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</si>
  <si>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</si>
  <si>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</si>
  <si>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</si>
  <si>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</si>
  <si>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</si>
  <si>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</si>
  <si>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</si>
  <si>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</si>
  <si>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</si>
  <si>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</si>
  <si>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</si>
  <si>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</si>
  <si>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</si>
  <si>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</si>
  <si>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</si>
  <si>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</si>
  <si>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</si>
  <si>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</si>
  <si>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</si>
  <si>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</si>
  <si>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</si>
  <si>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</si>
  <si>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</si>
  <si>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</si>
  <si>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</si>
  <si>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</si>
  <si>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</si>
  <si>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</si>
  <si>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</si>
  <si>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</si>
  <si>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</si>
  <si>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</si>
  <si>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</si>
  <si>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</si>
  <si>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</si>
  <si>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</si>
  <si>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</si>
  <si>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</si>
  <si>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</si>
  <si>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</si>
  <si>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</si>
  <si>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</si>
  <si>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</si>
  <si>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</si>
  <si>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</si>
  <si>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</si>
  <si>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</si>
  <si>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</si>
  <si>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</si>
  <si>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</si>
  <si>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</si>
  <si>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</si>
  <si>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</si>
  <si>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</si>
  <si>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</si>
  <si>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</si>
  <si>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</si>
  <si>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</si>
  <si>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</si>
  <si>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</si>
  <si>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</si>
  <si>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</si>
  <si>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</si>
  <si>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</si>
  <si>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</si>
  <si>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</si>
  <si>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</si>
  <si>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</si>
  <si>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</si>
  <si>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</si>
  <si>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</si>
  <si>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</si>
  <si>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</si>
  <si>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</si>
  <si>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</si>
  <si>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</si>
  <si>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</si>
  <si>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</si>
  <si>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</si>
  <si>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</si>
  <si>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</si>
  <si>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</si>
  <si>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</si>
  <si>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</si>
  <si>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</si>
  <si>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</si>
  <si>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</si>
  <si>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</si>
  <si>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</si>
  <si>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</si>
  <si>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</si>
  <si>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</si>
  <si>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</si>
  <si>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</si>
  <si>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</si>
  <si>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</si>
  <si>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</si>
  <si>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</si>
  <si>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</si>
  <si>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</si>
  <si>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</si>
  <si>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</si>
  <si>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</si>
  <si>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</si>
  <si>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</si>
  <si>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</si>
  <si>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</si>
  <si>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</si>
  <si>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</si>
  <si>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</si>
  <si>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</si>
  <si>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</si>
  <si>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</si>
  <si>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</si>
  <si>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</si>
  <si>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</si>
  <si>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</si>
  <si>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</si>
  <si>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</si>
  <si>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</si>
  <si>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</si>
  <si>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</si>
  <si>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</si>
  <si>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</si>
  <si>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</si>
  <si>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</si>
  <si>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</si>
  <si>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</si>
  <si>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</si>
  <si>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</si>
  <si>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</si>
  <si>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</si>
  <si>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</si>
  <si>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</si>
  <si>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</si>
  <si>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</si>
  <si>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</si>
  <si>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</si>
  <si>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</si>
  <si>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</si>
  <si>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</si>
  <si>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</si>
  <si>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</si>
  <si>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</si>
  <si>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</si>
  <si>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</si>
  <si>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</si>
  <si>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</si>
  <si>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</si>
  <si>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</si>
  <si>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</si>
  <si>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</si>
  <si>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</si>
  <si>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</si>
  <si>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</si>
  <si>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</si>
  <si>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</si>
  <si>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</si>
  <si>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</si>
  <si>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</si>
  <si>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</si>
  <si>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</si>
  <si>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</si>
  <si>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</si>
  <si>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</si>
  <si>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</si>
  <si>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</si>
  <si>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</si>
  <si>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</si>
  <si>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</si>
  <si>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</si>
  <si>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</si>
  <si>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</si>
  <si>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</si>
  <si>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</si>
  <si>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</si>
  <si>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</si>
  <si>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</si>
  <si>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</si>
  <si>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</si>
  <si>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</si>
  <si>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</si>
  <si>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</si>
  <si>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</si>
  <si>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</si>
  <si>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</si>
  <si>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</si>
  <si>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</si>
  <si>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</si>
  <si>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</si>
  <si>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</si>
  <si>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</si>
  <si>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</si>
  <si>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</si>
  <si>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</si>
  <si>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</si>
  <si>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</si>
  <si>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</si>
  <si>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</si>
  <si>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</si>
  <si>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</si>
  <si>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</si>
  <si>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</si>
  <si>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</si>
  <si>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</si>
  <si>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</si>
  <si>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</si>
  <si>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</si>
  <si>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</si>
  <si>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</si>
  <si>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</si>
  <si>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</si>
  <si>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</si>
  <si>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</si>
  <si>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</si>
  <si>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</si>
  <si>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</si>
  <si>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</si>
  <si>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</si>
  <si>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</si>
  <si>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</si>
  <si>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</si>
  <si>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</si>
  <si>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</si>
  <si>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</si>
  <si>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</si>
  <si>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</si>
  <si>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</si>
  <si>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</si>
  <si>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</si>
  <si>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</si>
  <si>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</si>
  <si>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</si>
  <si>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</si>
  <si>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</si>
  <si>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</si>
  <si>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</si>
  <si>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</si>
  <si>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</si>
  <si>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</si>
  <si>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</si>
  <si>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</si>
  <si>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</si>
  <si>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</si>
  <si>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</si>
  <si>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</si>
  <si>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</si>
  <si>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</si>
  <si>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</si>
  <si>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</si>
  <si>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</si>
  <si>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</si>
  <si>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</si>
  <si>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</si>
  <si>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</si>
  <si>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</si>
  <si>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</si>
  <si>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</si>
  <si>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</si>
  <si>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</si>
  <si>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</si>
  <si>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</si>
  <si>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</si>
  <si>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</si>
  <si>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</si>
  <si>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</si>
  <si>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</si>
  <si>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</si>
  <si>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</si>
  <si>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</si>
  <si>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</si>
  <si>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</si>
  <si>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</si>
  <si>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</si>
  <si>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</si>
  <si>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</si>
  <si>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</si>
  <si>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</si>
  <si>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</si>
  <si>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</si>
  <si>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</si>
  <si>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</si>
  <si>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</si>
  <si>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</si>
  <si>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</si>
  <si>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</si>
  <si>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</si>
  <si>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</si>
  <si>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</si>
  <si>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</si>
  <si>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</si>
  <si>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</si>
  <si>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</si>
  <si>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</si>
  <si>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</si>
  <si>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</si>
  <si>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</si>
  <si>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</si>
  <si>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</si>
  <si>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</si>
  <si>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</si>
  <si>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</si>
  <si>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</si>
  <si>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</si>
  <si>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</si>
  <si>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</si>
  <si>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</si>
  <si>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</si>
  <si>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</si>
  <si>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</si>
  <si>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</si>
  <si>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</si>
  <si>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</si>
  <si>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</si>
  <si>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</si>
  <si>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</si>
  <si>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</si>
  <si>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</si>
  <si>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</si>
  <si>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</si>
  <si>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</si>
  <si>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</si>
  <si>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</si>
  <si>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</si>
  <si>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</si>
  <si>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</si>
  <si>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</si>
  <si>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</si>
  <si>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</si>
  <si>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</si>
  <si>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</si>
  <si>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</si>
  <si>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</si>
  <si>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</si>
  <si>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</si>
  <si>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</si>
  <si>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</si>
  <si>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</si>
  <si>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</si>
  <si>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</si>
  <si>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</si>
  <si>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</si>
  <si>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</si>
  <si>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</si>
  <si>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</si>
  <si>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</si>
  <si>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</si>
  <si>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</si>
  <si>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</si>
  <si>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</si>
  <si>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</si>
  <si>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</si>
  <si>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</si>
  <si>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</si>
  <si>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</si>
  <si>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</si>
  <si>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</si>
  <si>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</si>
  <si>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</si>
  <si>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</si>
  <si>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</si>
  <si>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</si>
  <si>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</si>
  <si>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</si>
  <si>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</si>
  <si>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</si>
  <si>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</si>
  <si>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</si>
  <si>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</si>
  <si>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</si>
  <si>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</si>
  <si>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</si>
  <si>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</si>
  <si>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</si>
  <si>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</si>
  <si>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</si>
  <si>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</si>
  <si>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</si>
  <si>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</si>
  <si>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</si>
  <si>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</si>
  <si>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</si>
  <si>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</si>
  <si>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</si>
  <si>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</si>
  <si>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</si>
  <si>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</si>
  <si>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</si>
  <si>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</si>
  <si>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</si>
  <si>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</si>
  <si>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</si>
  <si>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</si>
  <si>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</si>
  <si>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</si>
  <si>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</si>
  <si>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</si>
  <si>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</si>
  <si>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</si>
  <si>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</si>
  <si>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</si>
  <si>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</si>
  <si>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</si>
  <si>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</si>
  <si>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</si>
  <si>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</si>
  <si>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</si>
  <si>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</si>
  <si>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</si>
  <si>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</si>
  <si>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</si>
  <si>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</si>
  <si>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</si>
  <si>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</si>
  <si>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</si>
  <si>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</si>
  <si>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</si>
  <si>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</si>
  <si>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</si>
  <si>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</si>
  <si>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</si>
  <si>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</si>
  <si>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</si>
  <si>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</si>
  <si>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</si>
  <si>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</si>
  <si>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</si>
  <si>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</si>
  <si>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</si>
  <si>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</si>
  <si>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</si>
  <si>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</si>
  <si>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</si>
  <si>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</si>
  <si>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</si>
  <si>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</si>
  <si>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</si>
  <si>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</si>
  <si>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</si>
  <si>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</si>
  <si>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</si>
  <si>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</si>
  <si>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</si>
  <si>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</si>
  <si>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</si>
  <si>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</si>
  <si>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</si>
  <si>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</si>
  <si>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</si>
  <si>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</si>
  <si>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</si>
  <si>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</si>
  <si>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</si>
  <si>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</si>
  <si>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</si>
  <si>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</si>
  <si>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</si>
  <si>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</si>
  <si>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</si>
  <si>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</si>
  <si>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</si>
  <si>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</si>
  <si>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</si>
  <si>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</si>
  <si>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</si>
  <si>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</si>
  <si>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</si>
  <si>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</si>
  <si>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</si>
  <si>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</si>
  <si>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</si>
  <si>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</si>
  <si>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</si>
  <si>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</si>
  <si>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</si>
  <si>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</si>
  <si>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</si>
  <si>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</si>
  <si>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</si>
  <si>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</si>
  <si>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</si>
  <si>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</si>
  <si>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</si>
  <si>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</si>
  <si>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</si>
  <si>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</si>
  <si>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</si>
  <si>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</si>
  <si>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</si>
  <si>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</si>
  <si>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</si>
  <si>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</si>
  <si>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</si>
  <si>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</si>
  <si>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</si>
  <si>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</si>
  <si>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</si>
  <si>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</si>
  <si>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</si>
  <si>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</si>
  <si>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</si>
  <si>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</si>
  <si>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</si>
  <si>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</si>
  <si>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</si>
  <si>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</si>
  <si>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</si>
  <si>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</si>
  <si>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</si>
  <si>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</si>
  <si>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</si>
  <si>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</si>
  <si>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</si>
  <si>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</si>
  <si>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</si>
  <si>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</si>
  <si>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</si>
  <si>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</si>
  <si>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</si>
  <si>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</si>
  <si>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</si>
  <si>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</si>
  <si>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</si>
  <si>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</si>
  <si>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</si>
  <si>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</si>
  <si>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</si>
  <si>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</si>
  <si>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</si>
  <si>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</si>
  <si>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</si>
  <si>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</si>
  <si>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</si>
  <si>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</si>
  <si>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</si>
  <si>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</si>
  <si>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</si>
  <si>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</si>
  <si>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</si>
  <si>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</si>
  <si>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</si>
  <si>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</si>
  <si>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</si>
  <si>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</si>
  <si>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</si>
  <si>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</si>
  <si>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</si>
  <si>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</si>
  <si>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</si>
  <si>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</si>
  <si>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</si>
  <si>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</si>
  <si>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</si>
  <si>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</si>
  <si>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</si>
  <si>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</si>
  <si>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</si>
  <si>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</si>
  <si>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</si>
  <si>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</si>
  <si>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</si>
  <si>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</si>
  <si>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</si>
  <si>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</si>
  <si>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</si>
  <si>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</si>
  <si>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</si>
  <si>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</si>
  <si>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</si>
  <si>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</si>
  <si>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</si>
  <si>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</si>
  <si>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</si>
  <si>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</si>
  <si>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</si>
  <si>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</si>
  <si>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</si>
  <si>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</si>
  <si>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</si>
  <si>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</si>
  <si>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</si>
  <si>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</si>
  <si>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</si>
  <si>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</si>
  <si>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</si>
  <si>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</si>
  <si>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</si>
  <si>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</si>
  <si>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</si>
  <si>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</si>
  <si>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</si>
  <si>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</si>
  <si>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</si>
  <si>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</si>
  <si>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</si>
  <si>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</si>
  <si>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</si>
  <si>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</si>
  <si>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</si>
  <si>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</si>
  <si>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</si>
  <si>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</si>
  <si>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</si>
  <si>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</si>
  <si>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</si>
  <si>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</si>
  <si>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</si>
  <si>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</si>
  <si>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</si>
  <si>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</si>
  <si>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</si>
  <si>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</si>
  <si>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</si>
  <si>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</si>
  <si>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</si>
  <si>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</si>
  <si>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</si>
  <si>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</si>
  <si>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</si>
  <si>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</si>
  <si>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</si>
  <si>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</si>
  <si>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</si>
  <si>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</si>
  <si>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</si>
  <si>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</si>
  <si>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</si>
  <si>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</si>
  <si>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</si>
  <si>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</si>
  <si>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</si>
  <si>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</si>
  <si>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</si>
  <si>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</si>
  <si>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</si>
  <si>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</si>
  <si>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</si>
  <si>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</si>
  <si>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</si>
  <si>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</si>
  <si>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</si>
  <si>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</si>
  <si>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</si>
  <si>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</si>
  <si>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</si>
  <si>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</si>
  <si>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</si>
  <si>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</si>
  <si>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</si>
  <si>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</si>
  <si>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</si>
  <si>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</si>
  <si>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</si>
  <si>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</si>
  <si>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</si>
  <si>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</si>
  <si>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</si>
  <si>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</si>
  <si>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</si>
  <si>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</si>
  <si>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</si>
  <si>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</si>
  <si>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</si>
  <si>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</si>
  <si>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</si>
  <si>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</si>
  <si>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</si>
  <si>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</si>
  <si>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</si>
  <si>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</si>
  <si>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</si>
  <si>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</si>
  <si>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</si>
  <si>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</si>
  <si>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</si>
  <si>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</si>
  <si>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</si>
  <si>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</si>
  <si>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</si>
  <si>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</si>
  <si>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</si>
  <si>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</si>
  <si>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</si>
  <si>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</si>
  <si>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</si>
  <si>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</si>
  <si>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</si>
  <si>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</si>
  <si>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</si>
  <si>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</si>
  <si>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</si>
  <si>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</si>
  <si>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</si>
  <si>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</si>
  <si>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</si>
  <si>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</si>
  <si>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</si>
  <si>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</si>
  <si>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</si>
  <si>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</si>
  <si>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</si>
  <si>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</si>
  <si>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</si>
  <si>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</si>
  <si>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</si>
  <si>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</si>
  <si>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</si>
  <si>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</si>
  <si>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</si>
  <si>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</si>
  <si>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</si>
  <si>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</si>
  <si>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</si>
  <si>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</si>
  <si>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</si>
  <si>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</si>
  <si>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</si>
  <si>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</si>
  <si>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</si>
  <si>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</si>
  <si>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</si>
  <si>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</si>
  <si>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</si>
  <si>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</si>
  <si>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</si>
  <si>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</si>
  <si>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</si>
  <si>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</si>
  <si>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</si>
  <si>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</si>
  <si>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</si>
  <si>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</si>
  <si>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</si>
  <si>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</si>
  <si>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</si>
  <si>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</si>
  <si>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</si>
  <si>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</si>
  <si>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</si>
  <si>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</si>
  <si>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</si>
  <si>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</si>
  <si>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</si>
  <si>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</si>
  <si>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</si>
  <si>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</si>
  <si>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</si>
  <si>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</si>
  <si>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</si>
  <si>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</si>
  <si>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</si>
  <si>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</si>
  <si>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</si>
  <si>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</si>
  <si>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</si>
  <si>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</si>
  <si>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</si>
  <si>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</si>
  <si>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</si>
  <si>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</si>
  <si>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</si>
  <si>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</si>
  <si>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</si>
  <si>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</si>
  <si>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</si>
  <si>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</si>
  <si>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</si>
  <si>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</si>
  <si>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</si>
  <si>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</si>
  <si>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</si>
  <si>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</si>
  <si>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</si>
  <si>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</si>
  <si>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</si>
  <si>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</si>
  <si>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</si>
  <si>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</si>
  <si>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</si>
  <si>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</si>
  <si>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</si>
  <si>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</si>
  <si>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</si>
  <si>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</si>
  <si>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</si>
  <si>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</si>
  <si>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</si>
  <si>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</si>
  <si>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</si>
  <si>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</si>
  <si>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</si>
  <si>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</si>
  <si>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</si>
  <si>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</si>
  <si>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</si>
  <si>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</si>
  <si>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</si>
  <si>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</si>
  <si>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</si>
  <si>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</si>
  <si>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</si>
  <si>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</si>
  <si>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</si>
  <si>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</si>
  <si>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</si>
  <si>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</si>
  <si>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</si>
  <si>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</si>
  <si>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</si>
  <si>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</si>
  <si>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</si>
  <si>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</si>
  <si>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</si>
  <si>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</si>
  <si>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</si>
  <si>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</si>
  <si>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</si>
  <si>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</si>
  <si>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</si>
  <si>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</si>
  <si>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</si>
  <si>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</si>
  <si>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</si>
  <si>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</si>
  <si>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</si>
  <si>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</si>
  <si>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</si>
  <si>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</si>
  <si>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</si>
  <si>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</si>
  <si>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</si>
  <si>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</si>
  <si>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</si>
  <si>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</si>
  <si>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</si>
  <si>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</si>
  <si>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</si>
  <si>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</si>
  <si>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</si>
  <si>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</si>
  <si>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</si>
  <si>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</si>
  <si>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</si>
  <si>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</si>
  <si>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</si>
  <si>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</si>
  <si>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</si>
  <si>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</si>
  <si>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</si>
  <si>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</si>
  <si>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</si>
  <si>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</si>
  <si>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</si>
  <si>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</si>
  <si>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</si>
  <si>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</si>
  <si>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</si>
  <si>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</si>
  <si>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</si>
  <si>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</si>
  <si>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</si>
  <si>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</si>
  <si>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</si>
  <si>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</si>
  <si>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</si>
  <si>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</si>
  <si>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</si>
  <si>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</si>
  <si>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</si>
  <si>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</si>
  <si>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</si>
  <si>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</si>
  <si>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</si>
  <si>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</si>
  <si>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</si>
  <si>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</si>
  <si>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</si>
  <si>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</si>
  <si>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</si>
  <si>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</si>
  <si>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</si>
  <si>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</si>
  <si>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</si>
  <si>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</si>
  <si>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</si>
  <si>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</si>
  <si>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</si>
  <si>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</si>
  <si>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</si>
  <si>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</si>
  <si>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</si>
  <si>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</si>
  <si>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</si>
  <si>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</si>
  <si>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</si>
  <si>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</si>
  <si>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</si>
  <si>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</si>
  <si>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</si>
  <si>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</si>
  <si>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</si>
  <si>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</si>
  <si>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</si>
  <si>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</si>
  <si>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</si>
  <si>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</si>
  <si>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</si>
  <si>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</si>
  <si>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</si>
  <si>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</si>
  <si>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</si>
  <si>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</si>
  <si>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</si>
  <si>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</si>
  <si>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</si>
  <si>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</si>
  <si>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</si>
  <si>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</si>
  <si>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</si>
  <si>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</si>
  <si>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</si>
  <si>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</si>
  <si>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</si>
  <si>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</si>
  <si>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</si>
  <si>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</si>
  <si>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</si>
  <si>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</si>
  <si>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</si>
  <si>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</si>
  <si>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</si>
  <si>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</si>
  <si>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</si>
  <si>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</si>
  <si>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</si>
  <si>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</si>
  <si>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</si>
  <si>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</si>
  <si>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</si>
  <si>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</si>
  <si>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</si>
  <si>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</si>
  <si>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</si>
  <si>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</si>
  <si>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</si>
  <si>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</si>
  <si>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</si>
  <si>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</si>
  <si>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</si>
  <si>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</si>
  <si>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</si>
  <si>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</si>
  <si>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</si>
  <si>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</si>
  <si>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</si>
  <si>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</si>
  <si>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</si>
  <si>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</si>
  <si>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</si>
  <si>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</si>
  <si>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</si>
  <si>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</si>
  <si>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</si>
  <si>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</si>
  <si>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</si>
  <si>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</si>
  <si>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</si>
  <si>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</si>
  <si>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</si>
  <si>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</si>
  <si>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</si>
  <si>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</si>
  <si>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</si>
  <si>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</si>
  <si>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</si>
  <si>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</si>
  <si>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</si>
  <si>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</si>
  <si>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</si>
  <si>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</si>
  <si>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</si>
  <si>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</si>
  <si>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</si>
  <si>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</si>
  <si>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</si>
  <si>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</si>
  <si>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</si>
  <si>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</si>
  <si>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</si>
  <si>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</si>
  <si>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</si>
  <si>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</si>
  <si>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</si>
  <si>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</si>
  <si>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</si>
  <si>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</si>
  <si>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</si>
  <si>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</si>
  <si>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</si>
  <si>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</si>
  <si>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</si>
  <si>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</si>
  <si>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</si>
  <si>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</si>
  <si>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</si>
  <si>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</si>
  <si>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</si>
  <si>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</si>
  <si>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</si>
  <si>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</si>
  <si>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</si>
  <si>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</si>
  <si>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</si>
  <si>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</si>
  <si>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</si>
  <si>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</si>
  <si>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</si>
  <si>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</si>
  <si>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</si>
  <si>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</si>
  <si>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</si>
  <si>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</si>
  <si>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</si>
  <si>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</si>
  <si>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</si>
  <si>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</si>
  <si>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</si>
  <si>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</si>
  <si>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</si>
  <si>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</si>
  <si>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</si>
  <si>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</si>
  <si>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</si>
  <si>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</si>
  <si>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</si>
  <si>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</si>
  <si>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</si>
  <si>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</si>
  <si>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</si>
  <si>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</si>
  <si>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</si>
  <si>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</si>
  <si>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</si>
  <si>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</si>
  <si>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</si>
  <si>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</si>
  <si>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</si>
  <si>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</si>
  <si>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</si>
  <si>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</si>
  <si>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</si>
  <si>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</si>
  <si>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</si>
  <si>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</si>
  <si>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</si>
  <si>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</si>
  <si>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</si>
  <si>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</si>
  <si>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</si>
  <si>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</si>
  <si>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</si>
  <si>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</si>
  <si>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</si>
  <si>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</si>
  <si>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</si>
  <si>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</si>
  <si>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</si>
  <si>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</si>
  <si>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</si>
  <si>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</si>
  <si>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</si>
  <si>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</si>
  <si>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</si>
  <si>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</si>
  <si>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</si>
  <si>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</si>
  <si>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</si>
  <si>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</si>
  <si>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</si>
  <si>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</si>
  <si>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</si>
  <si>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</si>
  <si>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</si>
  <si>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</si>
  <si>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</si>
  <si>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</si>
  <si>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</si>
  <si>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</si>
  <si>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</si>
  <si>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</si>
  <si>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</si>
  <si>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</si>
  <si>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</si>
  <si>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</si>
  <si>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</si>
  <si>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</si>
  <si>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</si>
  <si>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</si>
  <si>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</si>
  <si>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</si>
  <si>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</si>
  <si>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</si>
  <si>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</si>
  <si>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</si>
  <si>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</si>
  <si>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</si>
  <si>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</si>
  <si>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</si>
  <si>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</si>
  <si>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</si>
  <si>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</si>
  <si>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</si>
  <si>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</si>
  <si>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</si>
  <si>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</si>
  <si>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</si>
  <si>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</si>
  <si>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</si>
  <si>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</si>
  <si>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</si>
  <si>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</si>
  <si>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</si>
  <si>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</si>
  <si>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</si>
  <si>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</si>
  <si>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</si>
  <si>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</si>
  <si>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</si>
  <si>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</si>
  <si>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</si>
  <si>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</si>
  <si>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</si>
  <si>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</si>
  <si>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</si>
  <si>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</si>
  <si>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</si>
  <si>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</si>
  <si>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</si>
  <si>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</si>
  <si>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</si>
  <si>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</si>
  <si>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</si>
  <si>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</si>
  <si>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</si>
  <si>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</si>
  <si>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</si>
  <si>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</si>
  <si>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</si>
  <si>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</si>
  <si>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</si>
  <si>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</si>
  <si>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</si>
  <si>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</si>
  <si>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</si>
  <si>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</si>
  <si>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</si>
  <si>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</si>
  <si>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</si>
  <si>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</si>
  <si>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</si>
  <si>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</si>
  <si>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</si>
  <si>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</si>
  <si>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</si>
  <si>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</si>
  <si>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</si>
  <si>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</si>
  <si>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</si>
  <si>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</si>
  <si>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</si>
  <si>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</si>
  <si>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</si>
  <si>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</si>
  <si>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</si>
  <si>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</si>
  <si>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</si>
  <si>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</si>
  <si>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</si>
  <si>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</si>
  <si>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</si>
  <si>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</si>
  <si>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</si>
  <si>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</si>
  <si>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</si>
  <si>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</si>
  <si>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</si>
  <si>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</si>
  <si>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</si>
  <si>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</si>
  <si>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</si>
  <si>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</si>
  <si>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</si>
  <si>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</si>
  <si>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</si>
  <si>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</si>
  <si>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</si>
  <si>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</si>
  <si>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</si>
  <si>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</si>
  <si>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</si>
  <si>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</si>
  <si>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</si>
  <si>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</si>
  <si>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</si>
  <si>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</si>
  <si>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</si>
  <si>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</si>
  <si>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</si>
  <si>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</si>
  <si>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</si>
  <si>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</si>
  <si>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</si>
  <si>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</si>
  <si>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</si>
  <si>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</si>
  <si>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</si>
  <si>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</si>
  <si>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</si>
  <si>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</si>
  <si>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</si>
  <si>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</si>
  <si>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</si>
  <si>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</si>
  <si>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</si>
  <si>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</si>
  <si>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</si>
  <si>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</si>
  <si>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</si>
  <si>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</si>
  <si>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</si>
  <si>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</si>
  <si>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</si>
  <si>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</si>
  <si>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</si>
  <si>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</si>
  <si>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</si>
  <si>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</si>
  <si>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</si>
  <si>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</si>
  <si>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</si>
  <si>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</si>
  <si>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</si>
  <si>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</si>
  <si>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</si>
  <si>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</si>
  <si>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</si>
  <si>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</si>
  <si>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</si>
  <si>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</si>
  <si>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</si>
  <si>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</si>
  <si>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</si>
  <si>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</si>
  <si>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</si>
  <si>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</si>
  <si>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</si>
  <si>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</si>
  <si>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</si>
  <si>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</si>
  <si>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</si>
  <si>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</si>
  <si>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</si>
  <si>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</si>
  <si>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</si>
  <si>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</si>
  <si>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</si>
  <si>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</si>
  <si>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</si>
  <si>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</si>
  <si>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</si>
  <si>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</si>
  <si>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</si>
  <si>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</si>
  <si>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</si>
  <si>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</si>
  <si>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</si>
  <si>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</si>
  <si>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</si>
  <si>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</si>
  <si>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</si>
  <si>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</si>
  <si>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</si>
  <si>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</si>
  <si>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</si>
  <si>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</si>
  <si>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</si>
  <si>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</si>
  <si>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</si>
  <si>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</si>
  <si>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</si>
  <si>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</si>
  <si>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</si>
  <si>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</si>
  <si>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</si>
  <si>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</si>
  <si>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</si>
  <si>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</si>
  <si>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</si>
  <si>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</si>
  <si>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</si>
  <si>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</si>
  <si>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</si>
  <si>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</si>
  <si>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</si>
  <si>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</si>
  <si>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</si>
  <si>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</si>
  <si>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</si>
  <si>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</si>
  <si>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</si>
  <si>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</si>
  <si>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</si>
  <si>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</si>
  <si>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</si>
  <si>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</si>
  <si>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</si>
  <si>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</si>
  <si>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</si>
  <si>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</si>
  <si>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</si>
  <si>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</si>
  <si>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</si>
  <si>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</si>
  <si>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</si>
  <si>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</si>
  <si>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</si>
  <si>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</si>
  <si>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</si>
  <si>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</si>
  <si>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</si>
  <si>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</si>
  <si>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</si>
  <si>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</si>
  <si>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</si>
  <si>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</si>
  <si>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</si>
  <si>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</si>
  <si>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</si>
  <si>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</si>
  <si>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</si>
  <si>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</si>
  <si>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</si>
  <si>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</si>
  <si>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</si>
  <si>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</si>
  <si>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</si>
  <si>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</si>
  <si>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</si>
  <si>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</si>
  <si>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</si>
  <si>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</si>
  <si>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</si>
  <si>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</si>
  <si>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</si>
  <si>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</si>
  <si>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</si>
  <si>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</si>
  <si>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</si>
  <si>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</si>
  <si>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</si>
  <si>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</si>
  <si>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</si>
  <si>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</si>
  <si>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</si>
  <si>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</si>
  <si>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</si>
  <si>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</si>
  <si>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</si>
  <si>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</si>
  <si>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</si>
  <si>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</si>
  <si>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</si>
  <si>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</si>
  <si>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</si>
  <si>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</si>
  <si>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</si>
  <si>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</si>
  <si>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</si>
  <si>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</si>
  <si>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</si>
  <si>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</si>
  <si>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</si>
  <si>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</si>
  <si>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</si>
  <si>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</si>
  <si>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</si>
  <si>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</si>
  <si>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</si>
  <si>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</si>
  <si>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</si>
  <si>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</si>
  <si>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</si>
  <si>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</si>
  <si>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</si>
  <si>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</si>
  <si>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</si>
  <si>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</si>
  <si>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</si>
  <si>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</si>
  <si>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</si>
  <si>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</si>
  <si>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</si>
  <si>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</si>
  <si>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</si>
  <si>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</si>
  <si>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</si>
  <si>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</si>
  <si>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</si>
  <si>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</si>
  <si>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</si>
  <si>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</si>
  <si>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</si>
  <si>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</si>
  <si>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</si>
  <si>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</si>
  <si>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</si>
  <si>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</si>
  <si>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</si>
  <si>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</si>
  <si>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</si>
  <si>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</si>
  <si>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</si>
  <si>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</si>
  <si>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</si>
  <si>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</si>
  <si>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</si>
  <si>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</si>
  <si>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</si>
  <si>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</si>
  <si>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</si>
  <si>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</si>
  <si>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</si>
  <si>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</si>
  <si>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</si>
  <si>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</si>
  <si>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</si>
  <si>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</si>
  <si>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</si>
  <si>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</si>
  <si>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</si>
  <si>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</si>
  <si>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</si>
  <si>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</si>
  <si>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</si>
  <si>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</si>
  <si>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</si>
  <si>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</si>
  <si>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</si>
  <si>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</si>
  <si>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</si>
  <si>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</si>
  <si>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</si>
  <si>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</si>
  <si>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</si>
  <si>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</si>
  <si>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</si>
  <si>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</si>
  <si>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</si>
  <si>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</si>
  <si>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</si>
  <si>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</si>
  <si>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</si>
  <si>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</si>
  <si>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</si>
  <si>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</si>
  <si>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</si>
  <si>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</si>
  <si>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</si>
  <si>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</si>
  <si>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</si>
  <si>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</si>
  <si>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</si>
  <si>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</si>
  <si>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</si>
  <si>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</si>
  <si>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</si>
  <si>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</si>
  <si>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</si>
  <si>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</si>
  <si>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</si>
  <si>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</si>
  <si>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</si>
  <si>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</si>
  <si>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</si>
  <si>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</si>
  <si>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</si>
  <si>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</si>
  <si>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</si>
  <si>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</si>
  <si>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</si>
  <si>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</si>
  <si>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</si>
  <si>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</si>
  <si>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</si>
  <si>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</si>
  <si>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</si>
  <si>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</si>
  <si>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</si>
  <si>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</si>
  <si>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</si>
  <si>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</si>
  <si>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</si>
  <si>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</si>
  <si>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</si>
  <si>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</si>
  <si>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</si>
  <si>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</si>
  <si>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</si>
  <si>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</si>
  <si>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</si>
  <si>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</si>
  <si>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</si>
  <si>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</si>
  <si>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</si>
  <si>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</si>
  <si>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</si>
  <si>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</si>
  <si>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</si>
  <si>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</si>
  <si>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</si>
  <si>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</si>
  <si>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</si>
  <si>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</si>
  <si>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</si>
  <si>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</si>
  <si>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</si>
  <si>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</si>
  <si>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</si>
  <si>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</si>
  <si>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</si>
  <si>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</si>
  <si>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</si>
  <si>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</si>
  <si>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</si>
  <si>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</si>
  <si>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</si>
  <si>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</si>
  <si>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</si>
  <si>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</si>
  <si>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</si>
  <si>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</si>
  <si>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</si>
  <si>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</si>
  <si>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</si>
  <si>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</si>
  <si>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</si>
  <si>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</si>
  <si>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</si>
  <si>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</si>
  <si>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</si>
  <si>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</si>
  <si>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</si>
  <si>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</si>
  <si>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</si>
  <si>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</si>
  <si>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</si>
  <si>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</si>
  <si>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</si>
  <si>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</si>
  <si>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</si>
  <si>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</si>
  <si>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</si>
  <si>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</si>
  <si>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</si>
  <si>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</si>
  <si>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</si>
  <si>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</si>
  <si>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</si>
  <si>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</si>
  <si>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</si>
  <si>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</si>
  <si>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</si>
  <si>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</si>
  <si>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</si>
  <si>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</si>
  <si>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</si>
  <si>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</si>
  <si>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</si>
  <si>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</si>
  <si>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</si>
  <si>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</si>
  <si>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</si>
  <si>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</si>
  <si>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</si>
  <si>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</si>
  <si>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</si>
  <si>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</si>
  <si>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</si>
  <si>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</si>
  <si>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</si>
  <si>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</si>
  <si>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</si>
  <si>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</si>
  <si>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</si>
  <si>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</si>
  <si>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</si>
  <si>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</si>
  <si>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</si>
  <si>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</si>
  <si>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</si>
  <si>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</si>
  <si>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</si>
  <si>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</si>
  <si>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</si>
  <si>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</si>
  <si>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</si>
  <si>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</si>
  <si>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</si>
  <si>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</si>
  <si>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</si>
  <si>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</si>
  <si>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</si>
  <si>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</si>
  <si>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</si>
  <si>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</si>
  <si>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</si>
  <si>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</si>
  <si>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</si>
  <si>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</si>
  <si>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</si>
  <si>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</si>
  <si>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</si>
  <si>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</si>
  <si>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</si>
  <si>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</si>
  <si>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</si>
  <si>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</si>
  <si>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</si>
  <si>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</si>
  <si>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</si>
  <si>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</si>
  <si>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</si>
  <si>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</si>
  <si>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</si>
  <si>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</si>
  <si>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</si>
  <si>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</si>
  <si>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</si>
  <si>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</si>
  <si>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</si>
  <si>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</si>
  <si>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</si>
  <si>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</si>
  <si>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</si>
  <si>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</si>
  <si>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</si>
  <si>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</si>
  <si>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</si>
  <si>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</si>
  <si>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</si>
  <si>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</si>
  <si>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</si>
  <si>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</si>
  <si>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</si>
  <si>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</si>
  <si>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</si>
  <si>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</si>
  <si>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</si>
  <si>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</si>
  <si>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</si>
  <si>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</si>
  <si>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</si>
  <si>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</si>
  <si>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</si>
  <si>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</si>
  <si>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</si>
  <si>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</si>
  <si>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</si>
  <si>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</si>
  <si>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</si>
  <si>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</si>
  <si>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</si>
  <si>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</si>
  <si>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</si>
  <si>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</si>
  <si>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</si>
  <si>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</si>
  <si>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</si>
  <si>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</si>
  <si>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</si>
  <si>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</si>
  <si>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</si>
  <si>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</si>
  <si>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</si>
  <si>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</si>
  <si>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</si>
  <si>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</si>
  <si>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</si>
  <si>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</si>
  <si>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</si>
  <si>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</si>
  <si>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</si>
  <si>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</si>
  <si>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</si>
  <si>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</si>
  <si>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</si>
  <si>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</si>
  <si>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</si>
  <si>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</si>
  <si>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</si>
  <si>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</si>
  <si>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</si>
  <si>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</si>
  <si>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</si>
  <si>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</si>
  <si>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</si>
  <si>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</si>
  <si>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</si>
  <si>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</si>
  <si>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</si>
  <si>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</si>
  <si>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</si>
  <si>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</si>
  <si>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</si>
  <si>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</si>
  <si>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</si>
  <si>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</si>
  <si>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</si>
  <si>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</si>
  <si>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</si>
  <si>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</si>
  <si>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</si>
  <si>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</si>
  <si>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</si>
  <si>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</si>
  <si>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</si>
  <si>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</si>
  <si>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</si>
  <si>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</si>
  <si>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</si>
  <si>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</si>
  <si>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</si>
  <si>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</si>
  <si>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</si>
  <si>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</si>
  <si>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</si>
  <si>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</si>
  <si>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</si>
  <si>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</si>
  <si>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</si>
  <si>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</si>
  <si>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</si>
  <si>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</si>
  <si>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</si>
  <si>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</si>
  <si>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</si>
  <si>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</si>
  <si>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</si>
  <si>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</si>
  <si>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</si>
  <si>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</si>
  <si>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</si>
  <si>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</si>
  <si>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</si>
  <si>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</si>
  <si>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</si>
  <si>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</si>
  <si>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</si>
  <si>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</si>
  <si>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</si>
  <si>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</si>
  <si>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</si>
  <si>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</si>
  <si>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</si>
  <si>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</si>
  <si>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</si>
  <si>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</si>
  <si>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</si>
  <si>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</si>
  <si>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</si>
  <si>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</si>
  <si>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</si>
  <si>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</si>
  <si>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</si>
  <si>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</si>
  <si>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</si>
  <si>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</si>
  <si>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</si>
  <si>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</si>
  <si>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</si>
  <si>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</si>
  <si>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</si>
  <si>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</si>
  <si>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</si>
  <si>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</si>
  <si>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</si>
  <si>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</si>
  <si>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</si>
  <si>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</si>
  <si>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</si>
  <si>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</si>
  <si>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</si>
  <si>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</si>
  <si>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</si>
  <si>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</si>
  <si>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</si>
  <si>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</si>
  <si>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</si>
  <si>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</si>
  <si>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</si>
  <si>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</si>
  <si>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</si>
  <si>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</si>
  <si>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</si>
  <si>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</si>
  <si>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</si>
  <si>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</si>
  <si>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</si>
  <si>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</si>
  <si>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</si>
  <si>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</si>
  <si>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</si>
  <si>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</si>
  <si>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</si>
  <si>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</si>
  <si>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</si>
  <si>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</si>
  <si>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</si>
  <si>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</si>
  <si>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</si>
  <si>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</si>
  <si>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</si>
  <si>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</si>
  <si>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</si>
  <si>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</si>
  <si>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</si>
  <si>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</si>
  <si>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</si>
  <si>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</si>
  <si>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</si>
  <si>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</si>
  <si>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</si>
  <si>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</si>
  <si>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</si>
  <si>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</si>
  <si>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</si>
  <si>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</si>
  <si>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</si>
  <si>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</si>
  <si>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</si>
  <si>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</si>
  <si>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</si>
  <si>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</si>
  <si>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</si>
  <si>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</si>
  <si>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</si>
  <si>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</si>
  <si>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</si>
  <si>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</si>
  <si>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</si>
  <si>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</si>
  <si>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</si>
  <si>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</si>
  <si>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</si>
  <si>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</si>
  <si>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</si>
  <si>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</si>
  <si>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</si>
  <si>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</si>
  <si>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</si>
  <si>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</si>
  <si>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</si>
  <si>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</si>
  <si>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</si>
  <si>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</si>
  <si>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</si>
  <si>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</si>
  <si>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</si>
  <si>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</si>
  <si>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</si>
  <si>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</si>
  <si>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</si>
  <si>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</si>
  <si>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</si>
  <si>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</si>
  <si>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</si>
  <si>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</si>
  <si>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</si>
  <si>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</si>
  <si>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</si>
  <si>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</si>
  <si>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</si>
  <si>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</si>
  <si>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</si>
  <si>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</si>
  <si>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</si>
  <si>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</si>
  <si>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</si>
  <si>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</si>
  <si>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</si>
  <si>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</si>
  <si>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</si>
  <si>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</si>
  <si>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</si>
  <si>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</si>
  <si>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</si>
  <si>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</si>
  <si>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</si>
  <si>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</si>
  <si>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</si>
  <si>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</si>
  <si>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</si>
  <si>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</si>
  <si>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</si>
  <si>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</si>
  <si>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</si>
  <si>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</si>
  <si>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</si>
  <si>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</si>
  <si>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</si>
  <si>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</si>
  <si>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</si>
  <si>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</si>
  <si>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</si>
  <si>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</si>
  <si>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</si>
  <si>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</si>
  <si>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</si>
  <si>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</si>
  <si>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</si>
  <si>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</si>
  <si>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</si>
  <si>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</si>
  <si>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</si>
  <si>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</si>
  <si>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</si>
  <si>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</si>
  <si>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</si>
  <si>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</si>
  <si>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</si>
  <si>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</si>
  <si>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</si>
  <si>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</si>
  <si>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</si>
  <si>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</si>
  <si>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</si>
  <si>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</si>
  <si>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</si>
  <si>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</si>
  <si>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</si>
  <si>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</si>
  <si>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</si>
  <si>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</si>
  <si>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</si>
  <si>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</si>
  <si>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</si>
  <si>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</si>
  <si>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</si>
  <si>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</si>
  <si>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</si>
  <si>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</si>
  <si>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</si>
  <si>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</si>
  <si>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</si>
  <si>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</si>
  <si>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</si>
  <si>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</si>
  <si>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</si>
  <si>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</si>
  <si>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</si>
  <si>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</si>
  <si>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</si>
  <si>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</si>
  <si>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</si>
  <si>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</si>
  <si>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</si>
  <si>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</si>
  <si>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</si>
  <si>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</si>
  <si>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</si>
  <si>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</si>
  <si>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</si>
  <si>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</si>
  <si>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</si>
  <si>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</si>
  <si>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</si>
  <si>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</si>
  <si>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</si>
  <si>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</si>
  <si>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</si>
  <si>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</si>
  <si>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</si>
  <si>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</si>
  <si>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</si>
  <si>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</si>
  <si>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</si>
  <si>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</si>
  <si>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</si>
  <si>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</si>
  <si>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</si>
  <si>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</si>
  <si>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</si>
  <si>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</si>
  <si>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</si>
  <si>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</si>
  <si>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</si>
  <si>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</si>
  <si>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</si>
  <si>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</si>
  <si>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</si>
  <si>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</si>
  <si>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</si>
  <si>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</si>
  <si>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</si>
  <si>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</si>
  <si>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</si>
  <si>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</si>
  <si>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</si>
  <si>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</si>
  <si>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</si>
  <si>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</si>
  <si>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</si>
  <si>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</si>
  <si>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</si>
  <si>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</si>
  <si>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</si>
  <si>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</si>
  <si>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</si>
  <si>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</si>
  <si>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</si>
  <si>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</si>
  <si>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</si>
  <si>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</si>
  <si>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</si>
  <si>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</si>
  <si>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</si>
  <si>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</si>
  <si>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</si>
  <si>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</si>
  <si>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</si>
  <si>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</si>
  <si>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</si>
  <si>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</si>
  <si>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</si>
  <si>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</si>
  <si>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</si>
  <si>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</si>
  <si>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</si>
  <si>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</si>
  <si>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</si>
  <si>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</si>
  <si>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</si>
  <si>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</si>
  <si>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</si>
  <si>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</si>
  <si>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</si>
  <si>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</si>
  <si>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</si>
  <si>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</si>
  <si>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</si>
  <si>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</si>
  <si>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</si>
  <si>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</si>
  <si>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</si>
  <si>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</si>
  <si>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</si>
  <si>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</si>
  <si>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</si>
  <si>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</si>
  <si>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</si>
  <si>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</si>
  <si>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</si>
  <si>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</si>
  <si>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</si>
  <si>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</si>
  <si>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</si>
  <si>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</si>
  <si>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</si>
  <si>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</si>
  <si>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</si>
  <si>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</si>
  <si>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</si>
  <si>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</si>
  <si>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</si>
  <si>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</si>
  <si>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</si>
  <si>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</si>
  <si>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</si>
  <si>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</si>
  <si>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</si>
  <si>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</si>
  <si>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</si>
  <si>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</si>
  <si>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</si>
  <si>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</si>
  <si>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</si>
  <si>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</si>
  <si>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</si>
  <si>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</si>
  <si>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</si>
  <si>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</si>
  <si>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</si>
  <si>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</si>
  <si>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</si>
  <si>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</si>
  <si>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</si>
  <si>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</si>
  <si>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</si>
  <si>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</si>
  <si>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</si>
  <si>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</si>
  <si>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</si>
  <si>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</si>
  <si>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</si>
  <si>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</si>
  <si>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</si>
  <si>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</si>
  <si>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</si>
  <si>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</si>
  <si>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</si>
  <si>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</si>
  <si>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</si>
  <si>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</si>
  <si>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</si>
  <si>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</si>
  <si>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</si>
  <si>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</si>
  <si>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</si>
  <si>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</si>
  <si>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</si>
  <si>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</si>
  <si>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</si>
  <si>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</si>
  <si>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</si>
  <si>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</si>
  <si>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</si>
  <si>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</si>
  <si>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</si>
  <si>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</si>
  <si>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</si>
  <si>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</si>
  <si>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</si>
  <si>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</si>
  <si>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</si>
  <si>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</si>
  <si>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</si>
  <si>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</si>
  <si>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</si>
  <si>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</si>
  <si>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</si>
  <si>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</si>
  <si>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</si>
  <si>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</si>
  <si>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</si>
  <si>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</si>
  <si>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</si>
  <si>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</si>
  <si>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</si>
  <si>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</si>
  <si>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</si>
  <si>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</si>
  <si>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</si>
  <si>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</si>
  <si>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</si>
  <si>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</si>
  <si>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</si>
  <si>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</si>
  <si>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</si>
  <si>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</si>
  <si>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</si>
  <si>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</si>
  <si>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</si>
  <si>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</si>
  <si>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</si>
  <si>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</si>
  <si>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</si>
  <si>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</si>
  <si>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</si>
  <si>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</si>
  <si>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</si>
  <si>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</si>
  <si>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</si>
  <si>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</si>
  <si>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</si>
  <si>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</si>
  <si>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</si>
  <si>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</si>
  <si>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</si>
  <si>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</si>
  <si>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</si>
  <si>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</si>
  <si>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</si>
  <si>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</si>
  <si>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</si>
  <si>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</si>
  <si>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</si>
  <si>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</si>
  <si>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</si>
  <si>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</si>
  <si>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</si>
  <si>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</si>
  <si>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</si>
  <si>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</si>
  <si>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</si>
  <si>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</si>
  <si>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</si>
  <si>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</si>
  <si>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</si>
  <si>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</si>
  <si>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</si>
  <si>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</si>
  <si>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</si>
  <si>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</si>
  <si>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</si>
  <si>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</si>
  <si>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</si>
  <si>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</si>
  <si>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</si>
  <si>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</si>
  <si>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</si>
  <si>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</si>
  <si>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</si>
  <si>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</si>
  <si>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</si>
  <si>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</si>
  <si>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</si>
  <si>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</si>
  <si>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</si>
  <si>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</si>
  <si>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</si>
  <si>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</si>
  <si>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</si>
  <si>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</si>
  <si>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</si>
  <si>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</si>
  <si>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</si>
  <si>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</si>
  <si>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</si>
  <si>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</si>
  <si>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</si>
  <si>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</si>
  <si>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</si>
  <si>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</si>
  <si>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</si>
  <si>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</si>
  <si>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</si>
  <si>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</si>
  <si>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</si>
  <si>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</si>
  <si>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</si>
  <si>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</si>
  <si>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</si>
  <si>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</si>
  <si>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</si>
  <si>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</si>
  <si>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</si>
  <si>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</si>
  <si>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</si>
  <si>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</si>
  <si>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</si>
  <si>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</si>
  <si>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</si>
  <si>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</si>
  <si>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</si>
  <si>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</si>
  <si>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</si>
  <si>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</si>
  <si>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</si>
  <si>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</si>
  <si>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</si>
  <si>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</si>
  <si>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</si>
  <si>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</si>
  <si>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</si>
  <si>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</si>
  <si>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</si>
  <si>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</si>
  <si>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</si>
  <si>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</si>
  <si>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</si>
  <si>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</si>
  <si>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</si>
  <si>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</si>
  <si>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</si>
  <si>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</si>
  <si>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</si>
  <si>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</si>
  <si>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</si>
  <si>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</si>
  <si>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</si>
  <si>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</si>
  <si>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</si>
  <si>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</si>
  <si>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</si>
  <si>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</si>
  <si>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</si>
  <si>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</si>
  <si>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</si>
  <si>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</si>
  <si>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</si>
  <si>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</si>
  <si>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</si>
  <si>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</si>
  <si>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</si>
  <si>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</si>
  <si>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</si>
  <si>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</si>
  <si>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</si>
  <si>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</si>
  <si>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</si>
  <si>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</si>
  <si>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</si>
  <si>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</si>
  <si>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</si>
  <si>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</si>
  <si>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</si>
  <si>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</si>
  <si>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</si>
  <si>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</si>
  <si>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</si>
  <si>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</si>
  <si>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</si>
  <si>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</si>
  <si>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</si>
  <si>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</si>
  <si>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</si>
  <si>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</si>
  <si>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</si>
  <si>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</si>
  <si>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</si>
  <si>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</si>
  <si>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</si>
  <si>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</si>
  <si>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</si>
  <si>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</si>
  <si>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</si>
  <si>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</si>
  <si>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</si>
  <si>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</si>
  <si>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</si>
  <si>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</si>
  <si>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</si>
  <si>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</si>
  <si>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</si>
  <si>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</si>
  <si>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</si>
  <si>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</si>
  <si>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</si>
  <si>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</si>
  <si>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</si>
  <si>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</si>
  <si>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</si>
  <si>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</si>
  <si>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</si>
  <si>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</si>
  <si>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</si>
  <si>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</si>
  <si>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</si>
  <si>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</si>
  <si>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</si>
  <si>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</si>
  <si>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</si>
  <si>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</si>
  <si>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</si>
  <si>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</si>
  <si>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</si>
  <si>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</si>
  <si>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</si>
  <si>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</si>
  <si>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</si>
  <si>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</si>
  <si>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</si>
  <si>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</si>
  <si>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</si>
  <si>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</si>
  <si>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</si>
  <si>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</si>
  <si>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</si>
  <si>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</si>
  <si>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</si>
  <si>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</si>
  <si>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</si>
  <si>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</si>
  <si>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</si>
  <si>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</si>
  <si>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</si>
  <si>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</si>
  <si>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</si>
  <si>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</si>
  <si>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</si>
  <si>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</si>
  <si>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</si>
  <si>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</si>
  <si>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</si>
  <si>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</si>
  <si>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</si>
  <si>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</si>
  <si>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</si>
  <si>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</si>
  <si>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</si>
  <si>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</si>
  <si>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</si>
  <si>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</si>
  <si>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</si>
  <si>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</si>
  <si>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</si>
  <si>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</si>
  <si>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</si>
  <si>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</si>
  <si>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</si>
  <si>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</si>
  <si>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</si>
  <si>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</si>
  <si>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</si>
  <si>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</si>
  <si>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</si>
  <si>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</si>
  <si>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</si>
  <si>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</si>
  <si>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</si>
  <si>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</si>
  <si>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</si>
  <si>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</si>
  <si>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</si>
  <si>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</si>
  <si>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</si>
  <si>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</si>
  <si>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</si>
  <si>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</si>
  <si>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</si>
  <si>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</si>
  <si>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</si>
  <si>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</si>
  <si>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</si>
  <si>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</si>
  <si>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</si>
  <si>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</si>
  <si>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</si>
  <si>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</si>
  <si>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</si>
  <si>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</si>
  <si>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</si>
  <si>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</si>
  <si>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</si>
  <si>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</si>
  <si>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</si>
  <si>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</si>
  <si>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</si>
  <si>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</si>
  <si>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</si>
  <si>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</si>
  <si>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</si>
  <si>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</si>
  <si>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</si>
  <si>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</si>
  <si>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</si>
  <si>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</si>
  <si>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</si>
  <si>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</si>
  <si>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</si>
  <si>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</si>
  <si>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</si>
  <si>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</si>
  <si>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</si>
  <si>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</si>
  <si>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</si>
  <si>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</si>
  <si>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</si>
  <si>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</si>
  <si>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</si>
  <si>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</si>
  <si>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</si>
  <si>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</si>
  <si>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</si>
  <si>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</si>
  <si>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</si>
  <si>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</si>
  <si>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</si>
  <si>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</si>
  <si>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</si>
  <si>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</si>
  <si>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</si>
  <si>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</si>
  <si>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</si>
  <si>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</si>
  <si>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</si>
  <si>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</si>
  <si>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</si>
  <si>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</si>
  <si>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</si>
  <si>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</si>
  <si>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</si>
  <si>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</si>
  <si>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</si>
  <si>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</si>
  <si>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</si>
  <si>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</si>
  <si>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</si>
  <si>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</si>
  <si>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</si>
  <si>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</si>
  <si>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</si>
  <si>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</si>
  <si>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</si>
  <si>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</si>
  <si>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</si>
  <si>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</si>
  <si>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</si>
  <si>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</si>
  <si>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</si>
  <si>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</si>
  <si>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</si>
  <si>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</si>
  <si>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</si>
  <si>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</si>
  <si>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</si>
  <si>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</si>
  <si>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</si>
  <si>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</si>
  <si>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</si>
  <si>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</si>
  <si>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</si>
  <si>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</si>
  <si>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</si>
  <si>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</si>
  <si>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</si>
  <si>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</si>
  <si>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</si>
  <si>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</si>
  <si>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</si>
  <si>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</si>
  <si>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</si>
  <si>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</si>
  <si>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</si>
  <si>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</si>
  <si>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</si>
  <si>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</si>
  <si>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</si>
  <si>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</si>
  <si>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</si>
  <si>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</si>
  <si>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</si>
  <si>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</si>
  <si>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</si>
  <si>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</si>
  <si>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</si>
  <si>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</si>
  <si>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</si>
  <si>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</si>
  <si>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</si>
  <si>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</si>
  <si>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</si>
  <si>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</si>
  <si>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</si>
  <si>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</si>
  <si>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</si>
  <si>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</si>
  <si>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</si>
  <si>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</si>
  <si>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</si>
  <si>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</si>
  <si>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</si>
  <si>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</si>
  <si>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</si>
  <si>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</si>
  <si>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</si>
  <si>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</si>
  <si>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</si>
  <si>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</si>
  <si>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</si>
  <si>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</si>
  <si>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</si>
  <si>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</si>
  <si>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</si>
  <si>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</si>
  <si>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</si>
  <si>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</si>
  <si>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</si>
  <si>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</si>
  <si>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</si>
  <si>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</si>
  <si>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</si>
  <si>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</si>
  <si>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</si>
  <si>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</si>
  <si>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</si>
  <si>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</si>
  <si>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</si>
  <si>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</si>
  <si>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</si>
  <si>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</si>
  <si>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</si>
  <si>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</si>
  <si>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</si>
  <si>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</si>
  <si>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</si>
  <si>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</si>
  <si>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</si>
  <si>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</si>
  <si>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</si>
  <si>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</si>
  <si>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</si>
  <si>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</si>
  <si>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</si>
  <si>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</si>
  <si>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</si>
  <si>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</si>
  <si>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</si>
  <si>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</si>
  <si>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</si>
  <si>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</si>
  <si>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</si>
  <si>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</si>
  <si>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</si>
  <si>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</si>
  <si>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</si>
  <si>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</si>
  <si>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</si>
  <si>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</si>
  <si>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</si>
  <si>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</si>
  <si>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</si>
  <si>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</si>
  <si>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</si>
  <si>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</si>
  <si>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</si>
  <si>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</si>
  <si>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</si>
  <si>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</si>
  <si>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</si>
  <si>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</si>
  <si>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</si>
  <si>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</si>
  <si>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</si>
  <si>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</si>
  <si>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</si>
  <si>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</si>
  <si>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</si>
  <si>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</si>
  <si>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</si>
  <si>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</si>
  <si>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</si>
  <si>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</si>
  <si>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</si>
  <si>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</si>
  <si>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</si>
  <si>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</si>
  <si>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</si>
  <si>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</si>
  <si>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</si>
  <si>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</si>
  <si>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</si>
  <si>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</si>
  <si>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</si>
  <si>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</si>
  <si>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</si>
  <si>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</si>
  <si>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</si>
  <si>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</si>
  <si>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</si>
  <si>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</si>
  <si>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</si>
  <si>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</si>
  <si>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</si>
  <si>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</si>
  <si>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</si>
  <si>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</si>
  <si>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</si>
  <si>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</si>
  <si>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</si>
  <si>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</si>
  <si>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</si>
  <si>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</si>
  <si>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</si>
  <si>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</si>
  <si>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</si>
  <si>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</si>
  <si>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</si>
  <si>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</si>
  <si>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</si>
  <si>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</si>
  <si>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</si>
  <si>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</si>
  <si>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</si>
  <si>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</si>
  <si>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</si>
  <si>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</si>
  <si>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</si>
  <si>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</si>
  <si>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</si>
  <si>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</si>
  <si>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</si>
  <si>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</si>
  <si>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</si>
  <si>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</si>
  <si>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</si>
  <si>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</si>
  <si>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</si>
  <si>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</si>
  <si>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</si>
  <si>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</si>
  <si>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</si>
  <si>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</si>
  <si>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</si>
  <si>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</si>
  <si>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</si>
  <si>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</si>
  <si>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</si>
  <si>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</si>
  <si>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</si>
  <si>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</si>
  <si>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</si>
  <si>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</si>
  <si>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</si>
  <si>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</si>
  <si>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</si>
  <si>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</si>
  <si>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</si>
  <si>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</si>
  <si>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</si>
  <si>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</si>
  <si>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</si>
  <si>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</si>
  <si>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</si>
  <si>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</si>
  <si>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</si>
  <si>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</si>
  <si>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</si>
  <si>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</si>
  <si>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</si>
  <si>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</si>
  <si>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</si>
  <si>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</si>
  <si>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</si>
  <si>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</si>
  <si>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</si>
  <si>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</si>
  <si>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</si>
  <si>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</si>
  <si>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</si>
  <si>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</si>
  <si>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</si>
  <si>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</si>
  <si>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</si>
  <si>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</si>
  <si>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</si>
  <si>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</si>
  <si>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</si>
  <si>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</si>
  <si>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</si>
  <si>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</si>
  <si>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</si>
  <si>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</si>
  <si>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</si>
  <si>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</si>
  <si>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</si>
  <si>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</si>
  <si>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</si>
  <si>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</si>
  <si>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</si>
  <si>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</si>
  <si>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</si>
  <si>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</si>
  <si>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</si>
  <si>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</si>
  <si>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</si>
  <si>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</si>
  <si>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</si>
  <si>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</si>
  <si>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</si>
  <si>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</si>
  <si>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</si>
  <si>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</si>
  <si>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</si>
  <si>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</si>
  <si>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</si>
  <si>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</si>
  <si>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</si>
  <si>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</si>
  <si>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</si>
  <si>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</si>
  <si>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</si>
  <si>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</si>
  <si>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</si>
  <si>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</si>
  <si>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</si>
  <si>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</si>
  <si>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</si>
  <si>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</si>
  <si>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</si>
  <si>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</si>
  <si>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</si>
  <si>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</si>
  <si>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</si>
  <si>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</si>
  <si>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</si>
  <si>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</si>
  <si>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</si>
  <si>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</si>
  <si>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</si>
  <si>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</si>
  <si>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</si>
  <si>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</si>
  <si>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</si>
  <si>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</si>
  <si>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</si>
  <si>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</si>
  <si>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</si>
  <si>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</si>
  <si>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</si>
  <si>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</si>
  <si>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</si>
  <si>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</si>
  <si>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</si>
  <si>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</si>
  <si>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</si>
  <si>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</si>
  <si>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</si>
  <si>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</si>
  <si>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</si>
  <si>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</si>
  <si>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</si>
  <si>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</si>
  <si>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</si>
  <si>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</si>
  <si>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</si>
  <si>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</si>
  <si>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</si>
  <si>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</si>
  <si>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</si>
  <si>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</si>
  <si>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</si>
  <si>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</si>
  <si>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</si>
  <si>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</si>
  <si>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</si>
  <si>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</si>
  <si>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</si>
  <si>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</si>
  <si>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</si>
  <si>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</si>
  <si>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</si>
  <si>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</si>
  <si>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</si>
  <si>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</si>
  <si>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</si>
  <si>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</si>
  <si>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</si>
  <si>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</si>
  <si>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</si>
  <si>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</si>
  <si>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</si>
  <si>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</si>
  <si>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</si>
  <si>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</si>
  <si>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</si>
  <si>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</si>
  <si>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</si>
  <si>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</si>
  <si>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</si>
  <si>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</si>
  <si>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</si>
  <si>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</si>
  <si>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</si>
  <si>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</si>
  <si>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</si>
  <si>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</si>
  <si>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</si>
  <si>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</si>
  <si>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</si>
  <si>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</si>
  <si>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</si>
  <si>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</si>
  <si>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</si>
  <si>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</si>
  <si>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</si>
  <si>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</si>
  <si>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</si>
  <si>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</si>
  <si>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</si>
  <si>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</si>
  <si>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</si>
  <si>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</si>
  <si>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</si>
  <si>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</si>
  <si>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</si>
  <si>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</si>
  <si>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</si>
  <si>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</si>
  <si>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</si>
  <si>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</si>
  <si>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</si>
  <si>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</si>
  <si>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</si>
  <si>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</si>
  <si>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</si>
  <si>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</si>
  <si>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</si>
  <si>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</si>
  <si>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</si>
  <si>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</si>
  <si>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</si>
  <si>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</si>
  <si>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</si>
  <si>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</si>
  <si>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</si>
  <si>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</si>
  <si>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</si>
  <si>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</si>
  <si>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</si>
  <si>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</si>
  <si>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</si>
  <si>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</si>
  <si>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</si>
  <si>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</si>
  <si>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</si>
  <si>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</si>
  <si>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</si>
  <si>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</si>
  <si>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</si>
  <si>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</si>
  <si>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</si>
  <si>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</si>
  <si>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</si>
  <si>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</si>
  <si>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</si>
  <si>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</si>
  <si>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</si>
  <si>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</si>
  <si>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</si>
  <si>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</si>
  <si>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</si>
  <si>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</si>
  <si>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</si>
  <si>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</si>
  <si>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</si>
  <si>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</si>
  <si>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</si>
  <si>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</si>
  <si>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</si>
  <si>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</si>
  <si>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</si>
  <si>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</si>
  <si>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</si>
  <si>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</si>
  <si>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</si>
  <si>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</si>
  <si>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</si>
  <si>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</si>
  <si>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</si>
  <si>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</si>
  <si>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</si>
  <si>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</si>
  <si>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</si>
  <si>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</si>
  <si>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</si>
  <si>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</si>
  <si>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</si>
  <si>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</si>
  <si>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</si>
  <si>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</si>
  <si>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</si>
  <si>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</si>
  <si>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</si>
  <si>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</si>
  <si>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</si>
  <si>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</si>
  <si>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</si>
  <si>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</si>
  <si>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</si>
  <si>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</si>
  <si>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</si>
  <si>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</si>
  <si>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</si>
  <si>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</si>
  <si>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</si>
  <si>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</si>
  <si>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</si>
  <si>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</si>
  <si>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</si>
  <si>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</si>
  <si>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</si>
  <si>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</si>
  <si>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</si>
  <si>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</si>
  <si>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</si>
  <si>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</si>
  <si>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</si>
  <si>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</si>
  <si>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</si>
  <si>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</si>
  <si>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</si>
  <si>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</si>
  <si>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</si>
  <si>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</si>
  <si>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</si>
  <si>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</si>
  <si>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</si>
  <si>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</si>
  <si>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</si>
  <si>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</si>
  <si>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</si>
  <si>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</si>
  <si>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</si>
  <si>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</si>
  <si>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</si>
  <si>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</si>
  <si>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</si>
  <si>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</si>
  <si>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</si>
  <si>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</si>
  <si>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</si>
  <si>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</si>
  <si>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</si>
  <si>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</si>
  <si>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</si>
  <si>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</si>
  <si>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</si>
  <si>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</si>
  <si>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</si>
  <si>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</si>
  <si>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</si>
  <si>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</si>
  <si>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</si>
  <si>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</si>
  <si>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</si>
  <si>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</si>
  <si>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</si>
  <si>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</si>
  <si>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</si>
  <si>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</si>
  <si>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</si>
  <si>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</si>
  <si>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</si>
  <si>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</si>
  <si>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</si>
  <si>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</si>
  <si>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</si>
  <si>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</si>
  <si>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</si>
  <si>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</si>
  <si>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</si>
  <si>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</si>
  <si>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</si>
  <si>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</si>
  <si>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</si>
  <si>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</si>
  <si>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</si>
  <si>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</si>
  <si>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</si>
  <si>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</si>
  <si>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</si>
  <si>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</si>
  <si>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</si>
  <si>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</si>
  <si>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</si>
  <si>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</si>
  <si>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</si>
  <si>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</si>
  <si>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</si>
  <si>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</si>
  <si>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</si>
  <si>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</si>
  <si>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</si>
  <si>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</si>
  <si>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</si>
  <si>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</si>
  <si>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</si>
  <si>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</si>
  <si>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</si>
  <si>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</si>
  <si>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</si>
  <si>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</si>
  <si>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</si>
  <si>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</si>
  <si>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</si>
  <si>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</si>
  <si>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</si>
  <si>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</si>
  <si>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</si>
  <si>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</si>
  <si>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</si>
  <si>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</si>
  <si>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</si>
  <si>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</si>
  <si>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</si>
  <si>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</si>
  <si>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</si>
  <si>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</si>
  <si>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</si>
  <si>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</si>
  <si>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</si>
  <si>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</si>
  <si>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</si>
  <si>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</si>
  <si>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</si>
  <si>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</si>
  <si>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</si>
  <si>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</si>
  <si>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</si>
  <si>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</si>
  <si>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</si>
  <si>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</si>
  <si>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</si>
  <si>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</si>
  <si>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</si>
  <si>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</si>
  <si>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</si>
  <si>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</si>
  <si>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</si>
  <si>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</si>
  <si>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</si>
  <si>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</si>
  <si>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</si>
  <si>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</si>
  <si>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</si>
  <si>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</si>
  <si>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</si>
  <si>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</si>
  <si>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</si>
  <si>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</si>
  <si>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</si>
  <si>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</si>
  <si>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</si>
  <si>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</si>
  <si>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</si>
  <si>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</si>
  <si>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</si>
  <si>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</si>
  <si>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</si>
  <si>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</si>
  <si>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</si>
  <si>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</si>
  <si>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</si>
  <si>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</si>
  <si>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</si>
  <si>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</si>
  <si>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</si>
  <si>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</si>
  <si>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</si>
  <si>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</si>
  <si>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</si>
  <si>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</si>
  <si>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</si>
  <si>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</si>
  <si>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</si>
  <si>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</si>
  <si>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</si>
  <si>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</si>
  <si>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</si>
  <si>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</si>
  <si>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</si>
  <si>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</si>
  <si>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</si>
  <si>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</si>
  <si>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</si>
  <si>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</si>
  <si>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</si>
  <si>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</si>
  <si>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</si>
  <si>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</si>
  <si>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</si>
  <si>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</si>
  <si>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</si>
  <si>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</si>
  <si>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</si>
  <si>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</si>
  <si>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</si>
  <si>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</si>
  <si>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</si>
  <si>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</si>
  <si>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</si>
  <si>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</si>
  <si>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</si>
  <si>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</si>
  <si>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</si>
  <si>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</si>
  <si>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</si>
  <si>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</si>
  <si>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</si>
  <si>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</si>
  <si>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</si>
  <si>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</si>
  <si>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</si>
  <si>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</si>
  <si>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</si>
  <si>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</si>
  <si>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</si>
  <si>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</si>
  <si>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</si>
  <si>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</si>
  <si>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</si>
  <si>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</si>
  <si>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</si>
  <si>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</si>
  <si>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</si>
  <si>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</si>
  <si>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</si>
  <si>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</si>
  <si>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</si>
  <si>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</si>
  <si>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</si>
  <si>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</si>
  <si>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</si>
  <si>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</si>
  <si>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</si>
  <si>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</si>
  <si>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</si>
  <si>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</si>
  <si>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</si>
  <si>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</si>
  <si>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</si>
  <si>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</si>
  <si>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</si>
  <si>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</si>
  <si>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</si>
  <si>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</si>
  <si>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</si>
  <si>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</si>
  <si>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</si>
  <si>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</si>
  <si>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</si>
  <si>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</si>
  <si>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</si>
  <si>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</si>
  <si>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</si>
  <si>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</si>
  <si>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</si>
  <si>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</si>
  <si>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</si>
  <si>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</si>
  <si>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</si>
  <si>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</si>
  <si>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</si>
  <si>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</si>
  <si>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</si>
  <si>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</si>
  <si>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</si>
  <si>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</si>
  <si>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</si>
  <si>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</si>
  <si>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</si>
  <si>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</si>
  <si>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</si>
  <si>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</si>
  <si>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</si>
  <si>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</si>
  <si>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</si>
  <si>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</si>
  <si>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</si>
  <si>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</si>
  <si>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</si>
  <si>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</si>
  <si>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</si>
  <si>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</si>
  <si>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</si>
  <si>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</si>
  <si>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</si>
  <si>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</si>
  <si>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</si>
  <si>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</si>
  <si>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</si>
  <si>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</si>
  <si>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</si>
  <si>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</si>
  <si>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</si>
  <si>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</si>
  <si>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</si>
  <si>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</si>
  <si>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</si>
  <si>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</si>
  <si>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</si>
  <si>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</si>
  <si>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</si>
  <si>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</si>
  <si>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</si>
  <si>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</si>
  <si>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</si>
  <si>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</si>
  <si>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</si>
  <si>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</si>
  <si>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</si>
  <si>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</si>
  <si>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</si>
  <si>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</si>
  <si>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</si>
  <si>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</si>
  <si>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</si>
  <si>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</si>
  <si>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</si>
  <si>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</si>
  <si>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</si>
  <si>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</si>
  <si>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</si>
  <si>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</si>
  <si>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</si>
  <si>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</si>
  <si>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</si>
  <si>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</si>
  <si>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</si>
  <si>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</si>
  <si>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</si>
  <si>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</si>
  <si>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</si>
  <si>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</si>
  <si>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</si>
  <si>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</si>
  <si>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</si>
  <si>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</si>
  <si>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</si>
  <si>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</si>
  <si>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</si>
  <si>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</si>
  <si>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</si>
  <si>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</si>
  <si>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</si>
  <si>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</si>
  <si>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</si>
  <si>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</si>
  <si>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</si>
  <si>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</si>
  <si>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</si>
  <si>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</si>
  <si>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</si>
  <si>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</si>
  <si>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</si>
  <si>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</si>
  <si>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</si>
  <si>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</si>
  <si>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</si>
  <si>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</si>
  <si>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</si>
  <si>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</si>
  <si>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</si>
  <si>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</si>
  <si>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</si>
  <si>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</si>
  <si>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</si>
  <si>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</si>
  <si>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</si>
  <si>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</si>
  <si>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</si>
  <si>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</si>
  <si>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</si>
  <si>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</si>
  <si>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</si>
  <si>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</si>
  <si>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</si>
  <si>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</si>
  <si>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</si>
  <si>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</si>
  <si>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</si>
  <si>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</si>
  <si>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</si>
  <si>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</si>
  <si>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</si>
  <si>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</si>
  <si>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</si>
  <si>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</si>
  <si>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</si>
  <si>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</si>
  <si>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</si>
  <si>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</si>
  <si>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</si>
  <si>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</si>
  <si>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</si>
  <si>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</si>
  <si>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</si>
  <si>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</si>
  <si>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</si>
  <si>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</si>
  <si>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</si>
  <si>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</si>
  <si>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</si>
  <si>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</si>
  <si>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</si>
  <si>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</si>
  <si>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</si>
  <si>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</si>
  <si>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</si>
  <si>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</si>
  <si>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</si>
  <si>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</si>
  <si>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</si>
  <si>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</si>
  <si>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</si>
  <si>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</si>
  <si>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</si>
  <si>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</si>
  <si>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</si>
  <si>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</si>
  <si>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</si>
  <si>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</si>
  <si>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</si>
  <si>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</si>
  <si>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</si>
  <si>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</si>
  <si>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</si>
  <si>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</si>
  <si>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</si>
  <si>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</si>
  <si>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</si>
  <si>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</si>
  <si>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</si>
  <si>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</si>
  <si>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</si>
  <si>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</si>
  <si>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</si>
  <si>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</si>
  <si>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</si>
  <si>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</si>
  <si>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</si>
  <si>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</si>
  <si>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</si>
  <si>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</si>
  <si>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</si>
  <si>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</si>
  <si>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</si>
  <si>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</si>
  <si>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</si>
  <si>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</si>
  <si>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</si>
  <si>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</si>
  <si>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</si>
  <si>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</si>
  <si>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</si>
  <si>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</si>
  <si>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</si>
  <si>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</si>
  <si>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</si>
  <si>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</si>
  <si>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</si>
  <si>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</si>
  <si>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</si>
  <si>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</si>
  <si>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</si>
  <si>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</si>
  <si>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</si>
  <si>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</si>
  <si>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</si>
  <si>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</si>
  <si>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</si>
  <si>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</si>
  <si>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</si>
  <si>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</si>
  <si>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</si>
  <si>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</si>
  <si>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</si>
  <si>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</si>
  <si>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</si>
  <si>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</si>
  <si>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</si>
  <si>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</si>
  <si>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</si>
  <si>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</si>
  <si>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</si>
  <si>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</si>
  <si>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</si>
  <si>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</si>
  <si>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</si>
  <si>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</si>
  <si>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</si>
  <si>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</si>
  <si>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</si>
  <si>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</si>
  <si>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</si>
  <si>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</si>
  <si>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</si>
  <si>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</si>
  <si>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</si>
  <si>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</si>
  <si>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</si>
  <si>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</si>
  <si>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</si>
  <si>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</si>
  <si>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</si>
  <si>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</si>
  <si>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</si>
  <si>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</si>
  <si>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</si>
  <si>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</si>
  <si>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</si>
  <si>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</si>
  <si>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</si>
  <si>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</si>
  <si>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</si>
  <si>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</si>
  <si>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</si>
  <si>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</si>
  <si>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</si>
  <si>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</si>
  <si>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</si>
  <si>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</si>
  <si>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</si>
  <si>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</si>
  <si>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</si>
  <si>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</si>
  <si>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</si>
  <si>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</si>
  <si>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</si>
  <si>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</si>
  <si>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</si>
  <si>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</si>
  <si>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</si>
  <si>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</si>
  <si>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</si>
  <si>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</si>
  <si>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</si>
  <si>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</si>
  <si>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</si>
  <si>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</si>
  <si>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</si>
  <si>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</si>
  <si>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</si>
  <si>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</si>
  <si>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</si>
  <si>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</si>
  <si>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</si>
  <si>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</si>
  <si>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</si>
  <si>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</si>
  <si>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</si>
  <si>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</si>
  <si>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</si>
  <si>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</si>
  <si>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</si>
  <si>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</si>
  <si>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</si>
  <si>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</si>
  <si>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</si>
  <si>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</si>
  <si>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</si>
  <si>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</si>
  <si>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</si>
  <si>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</si>
  <si>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</si>
  <si>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</si>
  <si>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</si>
  <si>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</si>
  <si>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</si>
  <si>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</si>
  <si>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</si>
  <si>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</si>
  <si>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</si>
  <si>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</si>
  <si>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</si>
  <si>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</si>
  <si>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</si>
  <si>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</si>
  <si>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</si>
  <si>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</si>
  <si>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</si>
  <si>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</si>
  <si>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</si>
  <si>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</si>
  <si>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</si>
  <si>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</si>
  <si>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</si>
  <si>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</si>
  <si>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</si>
  <si>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</si>
  <si>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</si>
  <si>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</si>
  <si>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</si>
  <si>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</si>
  <si>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</si>
  <si>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</si>
  <si>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</si>
  <si>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</si>
  <si>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</si>
  <si>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</si>
  <si>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</si>
  <si>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</si>
  <si>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</si>
  <si>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</si>
  <si>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</si>
  <si>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</si>
  <si>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</si>
  <si>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</si>
  <si>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</si>
  <si>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</si>
  <si>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</si>
  <si>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</si>
  <si>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</si>
  <si>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</si>
  <si>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</si>
  <si>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</si>
  <si>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</si>
  <si>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</si>
  <si>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</si>
  <si>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</si>
  <si>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</si>
  <si>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</si>
  <si>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</si>
  <si>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</si>
  <si>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</si>
  <si>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</si>
  <si>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</si>
  <si>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</si>
  <si>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</si>
  <si>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</si>
  <si>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</si>
  <si>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</si>
  <si>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</si>
  <si>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</si>
  <si>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</si>
  <si>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</si>
  <si>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</si>
  <si>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</si>
  <si>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</si>
  <si>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</si>
  <si>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</si>
  <si>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</si>
  <si>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</si>
  <si>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</si>
  <si>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</si>
  <si>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</si>
  <si>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</si>
  <si>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</si>
  <si>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</si>
  <si>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</si>
  <si>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</si>
  <si>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</si>
  <si>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</si>
  <si>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</si>
  <si>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</si>
  <si>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</si>
  <si>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</si>
  <si>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</si>
  <si>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</si>
  <si>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</si>
  <si>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</si>
  <si>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</si>
  <si>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</si>
  <si>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</si>
  <si>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</si>
  <si>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</si>
  <si>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</si>
  <si>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</si>
  <si>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</si>
  <si>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</si>
  <si>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</si>
  <si>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</si>
  <si>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</si>
  <si>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</si>
  <si>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</si>
  <si>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</si>
  <si>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</si>
  <si>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</si>
  <si>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</si>
  <si>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</si>
  <si>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</si>
  <si>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</si>
  <si>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</si>
  <si>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</si>
  <si>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</si>
  <si>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</si>
  <si>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</si>
  <si>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</si>
  <si>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</si>
  <si>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</si>
  <si>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</si>
  <si>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</si>
  <si>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</si>
  <si>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</si>
  <si>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</si>
  <si>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</si>
  <si>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</si>
  <si>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</si>
  <si>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</si>
  <si>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</si>
  <si>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</si>
  <si>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</si>
  <si>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</si>
  <si>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</si>
  <si>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</si>
  <si>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</si>
  <si>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</si>
  <si>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</si>
  <si>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</si>
  <si>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</si>
  <si>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</si>
  <si>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</si>
  <si>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</si>
  <si>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</si>
  <si>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</si>
  <si>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</si>
  <si>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</si>
  <si>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</si>
  <si>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</si>
  <si>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</si>
  <si>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</si>
  <si>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</si>
  <si>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</si>
  <si>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</si>
  <si>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</si>
  <si>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</si>
  <si>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</si>
  <si>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</si>
  <si>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</si>
  <si>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</si>
  <si>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</si>
  <si>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</si>
  <si>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</si>
  <si>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</si>
  <si>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</si>
  <si>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</si>
  <si>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</si>
  <si>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</si>
  <si>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</si>
  <si>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</si>
  <si>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</si>
  <si>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</si>
  <si>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</si>
  <si>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</si>
  <si>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</si>
  <si>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</si>
  <si>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</si>
  <si>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</si>
  <si>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</si>
  <si>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</si>
  <si>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</si>
  <si>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</si>
  <si>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</si>
  <si>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</si>
  <si>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</si>
  <si>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</si>
  <si>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</si>
  <si>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</si>
  <si>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</si>
  <si>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</si>
  <si>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</si>
  <si>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</si>
  <si>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</si>
  <si>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</si>
  <si>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</si>
  <si>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</si>
  <si>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</si>
  <si>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</si>
  <si>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</si>
  <si>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</si>
  <si>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</si>
  <si>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</si>
  <si>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</si>
  <si>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</si>
  <si>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</si>
  <si>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</si>
  <si>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</si>
  <si>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</si>
  <si>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</si>
  <si>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</si>
  <si>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</si>
  <si>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</si>
  <si>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</si>
  <si>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</si>
  <si>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</si>
  <si>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</si>
  <si>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</si>
  <si>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</si>
  <si>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</si>
  <si>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</si>
  <si>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</si>
  <si>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</si>
  <si>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</si>
  <si>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</si>
  <si>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</si>
  <si>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</si>
  <si>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</si>
  <si>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</si>
  <si>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</si>
  <si>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</si>
  <si>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</si>
  <si>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</si>
  <si>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</si>
  <si>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</si>
  <si>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</si>
  <si>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</si>
  <si>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</si>
  <si>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</si>
  <si>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</si>
  <si>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</si>
  <si>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</si>
  <si>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</si>
  <si>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</si>
  <si>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</si>
  <si>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</si>
  <si>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</si>
  <si>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</si>
  <si>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</si>
  <si>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</si>
  <si>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</si>
  <si>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</si>
  <si>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</si>
  <si>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</si>
  <si>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</si>
  <si>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</si>
  <si>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</si>
  <si>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</si>
  <si>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</si>
  <si>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</si>
  <si>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</si>
  <si>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</si>
  <si>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</si>
  <si>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</si>
  <si>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</si>
  <si>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</si>
  <si>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</si>
  <si>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</si>
  <si>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</si>
  <si>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</si>
  <si>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</si>
  <si>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</si>
  <si>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</si>
  <si>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</si>
  <si>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</si>
  <si>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</si>
  <si>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</si>
  <si>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</si>
  <si>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</si>
  <si>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</si>
  <si>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</si>
  <si>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</si>
  <si>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</si>
  <si>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</si>
  <si>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</si>
  <si>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</si>
  <si>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</si>
  <si>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</si>
  <si>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</si>
  <si>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</si>
  <si>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</si>
  <si>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</si>
  <si>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</si>
  <si>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</si>
  <si>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</si>
  <si>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</si>
  <si>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</si>
  <si>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</si>
  <si>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</si>
  <si>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</si>
  <si>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</si>
  <si>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</si>
  <si>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</si>
  <si>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</si>
  <si>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</si>
  <si>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</si>
  <si>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</si>
  <si>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</si>
  <si>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</si>
  <si>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</si>
  <si>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</si>
  <si>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</si>
  <si>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</si>
  <si>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</si>
  <si>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</si>
  <si>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</si>
  <si>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</si>
  <si>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</si>
  <si>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</si>
  <si>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</si>
  <si>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</si>
  <si>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</si>
  <si>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</si>
  <si>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</si>
  <si>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</si>
  <si>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</si>
  <si>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</si>
  <si>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</si>
  <si>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</si>
  <si>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</si>
  <si>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</si>
  <si>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</si>
  <si>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</si>
  <si>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</si>
  <si>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</si>
  <si>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</si>
  <si>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</si>
  <si>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</si>
  <si>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</si>
  <si>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</si>
  <si>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</si>
  <si>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</si>
  <si>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</si>
  <si>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</si>
  <si>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</si>
  <si>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</si>
  <si>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</si>
  <si>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</si>
  <si>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</si>
  <si>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</si>
  <si>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</si>
  <si>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</si>
  <si>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</si>
  <si>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</si>
  <si>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</si>
  <si>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</si>
  <si>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</si>
  <si>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</si>
  <si>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</si>
  <si>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</si>
  <si>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</si>
  <si>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</si>
  <si>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</si>
  <si>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</si>
  <si>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</si>
  <si>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</si>
  <si>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</si>
  <si>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</si>
  <si>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</si>
  <si>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</si>
  <si>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</si>
  <si>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</si>
  <si>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</si>
  <si>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</si>
  <si>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</si>
  <si>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</si>
  <si>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</si>
  <si>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</si>
  <si>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</si>
  <si>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</si>
  <si>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</si>
  <si>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</si>
  <si>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</si>
  <si>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</si>
  <si>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</si>
  <si>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</si>
  <si>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</si>
  <si>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</si>
  <si>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</si>
  <si>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</si>
  <si>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</si>
  <si>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</si>
  <si>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</si>
  <si>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</si>
  <si>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</si>
  <si>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</si>
  <si>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</si>
  <si>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</si>
  <si>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</si>
  <si>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</si>
  <si>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</si>
  <si>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</si>
  <si>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</si>
  <si>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</si>
  <si>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</si>
  <si>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</si>
  <si>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</si>
  <si>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</si>
  <si>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</si>
  <si>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</si>
  <si>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</si>
  <si>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</si>
  <si>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</si>
  <si>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</si>
  <si>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</si>
  <si>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</si>
  <si>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</si>
  <si>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</si>
  <si>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</si>
  <si>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</si>
  <si>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</si>
  <si>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</si>
  <si>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</si>
  <si>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</si>
  <si>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</si>
  <si>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</si>
  <si>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</si>
  <si>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</si>
  <si>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</si>
  <si>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</si>
  <si>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</si>
  <si>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</si>
  <si>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</si>
  <si>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</si>
  <si>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</si>
  <si>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</si>
  <si>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</si>
  <si>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</si>
  <si>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</si>
  <si>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</si>
  <si>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</si>
  <si>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</si>
  <si>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</si>
  <si>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</si>
  <si>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</si>
  <si>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</si>
  <si>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</si>
  <si>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</si>
  <si>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</si>
  <si>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</si>
  <si>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</si>
  <si>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</si>
  <si>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</si>
  <si>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</si>
  <si>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</si>
  <si>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</si>
  <si>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</si>
  <si>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</si>
  <si>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</si>
  <si>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</si>
  <si>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</si>
  <si>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</si>
  <si>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</si>
  <si>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</si>
  <si>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</si>
  <si>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</si>
  <si>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</si>
  <si>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</si>
  <si>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</si>
  <si>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</si>
  <si>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</si>
  <si>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</si>
  <si>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</si>
  <si>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</si>
  <si>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</si>
  <si>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</si>
  <si>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</si>
  <si>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</si>
  <si>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</si>
  <si>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</si>
  <si>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</si>
  <si>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</si>
  <si>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</si>
  <si>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</si>
  <si>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</si>
  <si>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</si>
  <si>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</si>
  <si>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</si>
  <si>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</si>
  <si>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</si>
  <si>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</si>
  <si>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</si>
  <si>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</si>
  <si>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</si>
  <si>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</si>
  <si>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</si>
  <si>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</si>
  <si>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</si>
  <si>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</si>
  <si>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</si>
  <si>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</si>
  <si>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</si>
  <si>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</si>
  <si>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</si>
  <si>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</si>
  <si>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</si>
  <si>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</si>
  <si>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</si>
  <si>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</si>
  <si>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</si>
  <si>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</si>
  <si>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</si>
  <si>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</si>
  <si>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</si>
  <si>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</si>
  <si>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</si>
  <si>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</si>
  <si>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</si>
  <si>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</si>
  <si>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</si>
  <si>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</si>
  <si>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</si>
  <si>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</si>
  <si>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</si>
  <si>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</si>
  <si>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</si>
  <si>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</si>
  <si>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</si>
  <si>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</si>
  <si>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</si>
  <si>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</si>
  <si>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</si>
  <si>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</si>
  <si>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</si>
  <si>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</si>
  <si>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</si>
  <si>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</si>
  <si>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</si>
  <si>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</si>
  <si>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</si>
  <si>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</si>
  <si>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</si>
  <si>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</si>
  <si>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</si>
  <si>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</si>
  <si>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</si>
  <si>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</si>
  <si>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</si>
  <si>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</si>
  <si>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</si>
  <si>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</si>
  <si>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</si>
  <si>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</si>
  <si>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</si>
  <si>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</si>
  <si>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</si>
  <si>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</si>
  <si>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</si>
  <si>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</si>
  <si>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</si>
  <si>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</si>
  <si>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</si>
  <si>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</si>
  <si>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</si>
  <si>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</si>
  <si>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</si>
  <si>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</si>
  <si>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</si>
  <si>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</si>
  <si>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</si>
  <si>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</si>
  <si>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</si>
  <si>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</si>
  <si>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</si>
  <si>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</si>
  <si>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</si>
  <si>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</si>
  <si>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</si>
  <si>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</si>
  <si>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</si>
  <si>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</si>
  <si>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</si>
  <si>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</si>
  <si>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</si>
  <si>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</si>
  <si>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</si>
  <si>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</si>
  <si>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</si>
  <si>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</si>
  <si>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</si>
  <si>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</si>
  <si>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</si>
  <si>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</si>
  <si>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</si>
  <si>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</si>
  <si>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</si>
  <si>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</si>
  <si>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</si>
  <si>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</si>
  <si>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</si>
  <si>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</si>
  <si>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</si>
  <si>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</si>
  <si>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</si>
  <si>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</si>
  <si>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</si>
  <si>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</si>
  <si>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</si>
  <si>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</si>
  <si>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</si>
  <si>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</si>
  <si>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</si>
  <si>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</si>
  <si>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</si>
  <si>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</si>
  <si>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</si>
  <si>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</si>
  <si>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</si>
  <si>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</si>
  <si>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</si>
  <si>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</si>
  <si>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</si>
  <si>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</si>
  <si>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</si>
  <si>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</si>
  <si>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</si>
  <si>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</si>
  <si>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</si>
  <si>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</si>
  <si>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</si>
  <si>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</si>
  <si>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</si>
  <si>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</si>
  <si>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</si>
  <si>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</si>
  <si>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</si>
  <si>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</si>
  <si>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</si>
  <si>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</si>
  <si>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</si>
  <si>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</si>
  <si>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</si>
  <si>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</si>
  <si>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</si>
  <si>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</si>
  <si>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</si>
  <si>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</si>
  <si>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</si>
  <si>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</si>
  <si>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</si>
  <si>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</si>
  <si>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</si>
  <si>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</si>
  <si>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</si>
  <si>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</si>
  <si>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</si>
  <si>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</si>
  <si>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</si>
  <si>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</si>
  <si>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</si>
  <si>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</si>
  <si>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</si>
  <si>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</si>
  <si>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</si>
  <si>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</si>
  <si>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</si>
  <si>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</si>
  <si>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</si>
  <si>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</si>
  <si>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</si>
  <si>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</si>
  <si>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</si>
  <si>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</si>
  <si>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</si>
  <si>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</si>
  <si>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</si>
  <si>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</si>
  <si>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</si>
  <si>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</si>
  <si>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</si>
  <si>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</si>
  <si>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</si>
  <si>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</si>
  <si>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</si>
  <si>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</si>
  <si>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</si>
  <si>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</si>
  <si>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</si>
  <si>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</si>
  <si>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</si>
  <si>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</si>
  <si>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</si>
  <si>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</si>
  <si>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</si>
  <si>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</si>
  <si>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</si>
  <si>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</si>
  <si>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</si>
  <si>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</si>
  <si>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</si>
  <si>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</si>
  <si>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</si>
  <si>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</si>
  <si>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</si>
  <si>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</si>
  <si>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</si>
  <si>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</si>
  <si>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</si>
  <si>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</si>
  <si>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</si>
  <si>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</si>
  <si>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</si>
  <si>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</si>
  <si>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</si>
  <si>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</si>
  <si>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</si>
  <si>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</si>
  <si>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</si>
  <si>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</si>
  <si>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</si>
  <si>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</si>
  <si>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</si>
  <si>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</si>
  <si>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</si>
  <si>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</si>
  <si>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</si>
  <si>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</si>
  <si>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</si>
  <si>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</si>
  <si>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</si>
  <si>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</si>
  <si>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</si>
  <si>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</si>
  <si>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</si>
  <si>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</si>
  <si>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</si>
  <si>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</si>
  <si>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</si>
  <si>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</si>
  <si>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</si>
  <si>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</si>
  <si>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</si>
  <si>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</si>
  <si>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</si>
  <si>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</si>
  <si>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</si>
  <si>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</si>
  <si>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</si>
  <si>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</si>
  <si>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</si>
  <si>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</si>
  <si>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</si>
  <si>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</si>
  <si>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</si>
  <si>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</si>
  <si>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</si>
  <si>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</si>
  <si>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</si>
  <si>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</si>
  <si>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</si>
  <si>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</si>
  <si>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</si>
  <si>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</si>
  <si>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</si>
  <si>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</si>
  <si>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</si>
  <si>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</si>
  <si>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</si>
  <si>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</si>
  <si>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</si>
  <si>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</si>
  <si>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</si>
  <si>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</si>
  <si>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</si>
  <si>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</si>
  <si>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</si>
  <si>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</si>
  <si>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</si>
  <si>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</si>
  <si>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</si>
  <si>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</si>
  <si>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</si>
  <si>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</si>
  <si>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</si>
  <si>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</si>
  <si>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</si>
  <si>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</si>
  <si>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</si>
  <si>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</si>
  <si>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</si>
  <si>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</si>
  <si>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</si>
  <si>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</si>
  <si>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</si>
  <si>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</si>
  <si>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</si>
  <si>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</si>
  <si>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</si>
  <si>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</si>
  <si>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</si>
  <si>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</si>
  <si>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</si>
  <si>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</si>
  <si>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</si>
  <si>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</si>
  <si>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</si>
  <si>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</si>
  <si>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</si>
  <si>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</si>
  <si>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</si>
  <si>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</si>
  <si>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</si>
  <si>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</si>
  <si>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</si>
  <si>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</si>
  <si>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</si>
  <si>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</si>
  <si>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</si>
  <si>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</si>
  <si>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</si>
  <si>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</si>
  <si>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</si>
  <si>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</si>
  <si>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</si>
  <si>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</si>
  <si>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</si>
  <si>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</si>
  <si>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</si>
  <si>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</si>
  <si>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</si>
  <si>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</si>
  <si>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</si>
  <si>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</si>
  <si>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</si>
  <si>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</si>
  <si>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</si>
  <si>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</si>
  <si>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</si>
  <si>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</si>
  <si>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</si>
  <si>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</si>
  <si>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</si>
  <si>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</si>
  <si>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</si>
  <si>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</si>
  <si>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</si>
  <si>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</si>
  <si>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</si>
  <si>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</si>
  <si>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</si>
  <si>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</si>
  <si>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</si>
  <si>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</si>
  <si>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</si>
  <si>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</si>
  <si>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</si>
  <si>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</si>
  <si>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</si>
  <si>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</si>
  <si>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</si>
  <si>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</si>
  <si>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</si>
  <si>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</si>
  <si>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</si>
  <si>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</si>
  <si>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</si>
  <si>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</si>
  <si>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</si>
  <si>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</si>
  <si>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</si>
  <si>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</si>
  <si>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</si>
  <si>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</si>
  <si>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</si>
  <si>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</si>
  <si>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</si>
  <si>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</si>
  <si>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</si>
  <si>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</si>
  <si>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</si>
  <si>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</si>
  <si>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</si>
  <si>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</si>
  <si>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</si>
  <si>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</si>
  <si>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</si>
  <si>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</si>
  <si>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</si>
  <si>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</si>
  <si>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</si>
  <si>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</si>
  <si>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</si>
  <si>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</si>
  <si>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</si>
  <si>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</si>
  <si>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</si>
  <si>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</si>
  <si>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</si>
  <si>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</si>
  <si>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</si>
  <si>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</si>
  <si>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</si>
  <si>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</si>
  <si>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</si>
  <si>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</si>
  <si>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</si>
  <si>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</si>
  <si>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</si>
  <si>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</si>
  <si>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</si>
  <si>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</si>
  <si>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</si>
  <si>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</si>
  <si>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</si>
  <si>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</si>
  <si>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</si>
  <si>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</si>
  <si>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</si>
  <si>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</si>
  <si>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</si>
  <si>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</si>
  <si>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</si>
  <si>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</si>
  <si>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</si>
  <si>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</si>
  <si>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</si>
  <si>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</si>
  <si>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</si>
  <si>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</si>
  <si>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</si>
  <si>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</si>
  <si>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</si>
  <si>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</si>
  <si>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</si>
  <si>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</si>
  <si>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</si>
  <si>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</si>
  <si>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</si>
  <si>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</si>
  <si>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</si>
  <si>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</si>
  <si>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</si>
  <si>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</si>
  <si>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</si>
  <si>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</si>
  <si>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</si>
  <si>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</si>
  <si>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</si>
  <si>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</si>
  <si>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</si>
  <si>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</si>
  <si>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</si>
  <si>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</si>
  <si>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</si>
  <si>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</si>
  <si>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</si>
  <si>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</si>
  <si>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</si>
  <si>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</si>
  <si>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</si>
  <si>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</si>
  <si>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</si>
  <si>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</si>
  <si>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</si>
  <si>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</si>
  <si>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</si>
  <si>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</si>
  <si>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</si>
  <si>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</si>
  <si>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</si>
  <si>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</si>
  <si>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</si>
  <si>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</si>
  <si>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</si>
  <si>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</si>
  <si>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</si>
  <si>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</si>
  <si>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</si>
  <si>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</si>
  <si>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</si>
  <si>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</si>
  <si>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</si>
  <si>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</si>
  <si>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</si>
  <si>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</si>
  <si>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</si>
  <si>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</si>
  <si>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</si>
  <si>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</si>
  <si>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</si>
  <si>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</si>
  <si>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</si>
  <si>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</si>
  <si>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</si>
  <si>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</si>
  <si>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</si>
  <si>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</si>
  <si>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</si>
  <si>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</si>
  <si>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</si>
  <si>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</si>
  <si>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</si>
  <si>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</si>
  <si>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</si>
  <si>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</si>
  <si>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</si>
  <si>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</si>
  <si>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</si>
  <si>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</si>
  <si>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</si>
  <si>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</si>
  <si>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</si>
  <si>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</si>
  <si>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</si>
  <si>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</si>
  <si>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</si>
  <si>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</si>
  <si>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</si>
  <si>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</si>
  <si>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</si>
  <si>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</si>
  <si>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</si>
  <si>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</si>
  <si>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</si>
  <si>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</si>
  <si>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</si>
  <si>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</si>
  <si>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</si>
  <si>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</si>
  <si>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</si>
  <si>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</si>
  <si>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</si>
  <si>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</si>
  <si>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</si>
  <si>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</si>
  <si>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</si>
  <si>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</si>
  <si>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</si>
  <si>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</si>
  <si>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</si>
  <si>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</si>
  <si>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</si>
  <si>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</si>
  <si>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</si>
  <si>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</si>
  <si>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</si>
  <si>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</si>
  <si>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</si>
  <si>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</si>
  <si>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</si>
  <si>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</si>
  <si>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</si>
  <si>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</si>
  <si>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</si>
  <si>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</si>
  <si>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</si>
  <si>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</si>
  <si>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</si>
  <si>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</si>
  <si>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</si>
  <si>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</si>
  <si>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</si>
  <si>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</si>
  <si>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</si>
  <si>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</si>
  <si>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</si>
  <si>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</si>
  <si>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</si>
  <si>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</si>
  <si>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</si>
  <si>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</si>
  <si>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</si>
  <si>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</si>
  <si>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</si>
  <si>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</si>
  <si>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</si>
  <si>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</si>
  <si>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</si>
  <si>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</si>
  <si>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</si>
  <si>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</si>
  <si>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</si>
  <si>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</si>
  <si>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</si>
  <si>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</si>
  <si>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</si>
  <si>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</si>
  <si>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</si>
  <si>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</si>
  <si>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</si>
  <si>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</si>
  <si>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</si>
  <si>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</si>
  <si>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</si>
  <si>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</si>
  <si>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</si>
  <si>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</si>
  <si>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</si>
  <si>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</si>
  <si>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</si>
  <si>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</si>
  <si>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</si>
  <si>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</si>
  <si>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</si>
  <si>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</si>
  <si>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</si>
  <si>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</si>
  <si>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</si>
  <si>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</si>
  <si>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</si>
  <si>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</si>
  <si>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</si>
  <si>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</si>
  <si>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</si>
  <si>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</si>
  <si>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</si>
  <si>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</si>
  <si>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</si>
  <si>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</si>
  <si>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</si>
  <si>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</si>
  <si>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</si>
  <si>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</si>
  <si>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</si>
  <si>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</si>
  <si>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</si>
  <si>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</si>
  <si>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</si>
  <si>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</si>
  <si>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</si>
  <si>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</si>
  <si>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</si>
  <si>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</si>
  <si>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</si>
  <si>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</si>
  <si>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</si>
  <si>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</si>
  <si>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</si>
  <si>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</si>
  <si>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</si>
  <si>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</si>
  <si>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</si>
  <si>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</si>
  <si>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</si>
  <si>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</si>
  <si>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</si>
  <si>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</si>
  <si>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</si>
  <si>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</si>
  <si>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</si>
  <si>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</si>
  <si>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</si>
  <si>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</si>
  <si>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</si>
  <si>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</si>
  <si>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</si>
  <si>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</si>
  <si>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</si>
  <si>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</si>
  <si>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</si>
  <si>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</si>
  <si>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</si>
  <si>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</si>
  <si>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</si>
  <si>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</si>
  <si>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</si>
  <si>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</si>
  <si>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</si>
  <si>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</si>
  <si>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</si>
  <si>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</si>
  <si>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</si>
  <si>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</si>
  <si>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</si>
  <si>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</si>
  <si>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</si>
  <si>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</si>
  <si>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</si>
  <si>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</si>
  <si>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</si>
  <si>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</si>
  <si>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</si>
  <si>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</si>
  <si>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</si>
  <si>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</si>
  <si>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</si>
  <si>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</si>
  <si>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</si>
  <si>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</si>
  <si>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</si>
  <si>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</si>
  <si>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</si>
  <si>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</si>
  <si>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</si>
  <si>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</si>
  <si>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</si>
  <si>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</si>
  <si>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</si>
  <si>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</si>
  <si>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</si>
  <si>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</si>
  <si>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</si>
  <si>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</si>
  <si>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</si>
  <si>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</si>
  <si>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</si>
  <si>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</si>
  <si>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</si>
  <si>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</si>
  <si>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</si>
  <si>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</si>
  <si>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</si>
  <si>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</si>
  <si>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</si>
  <si>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</si>
  <si>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</si>
  <si>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</si>
  <si>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</si>
  <si>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</si>
  <si>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</si>
  <si>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</si>
  <si>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</si>
  <si>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</si>
  <si>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</si>
  <si>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</si>
  <si>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</si>
  <si>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</si>
  <si>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</si>
  <si>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</si>
  <si>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</si>
  <si>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</si>
  <si>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</si>
  <si>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</si>
  <si>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</si>
  <si>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</si>
  <si>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</si>
  <si>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</si>
  <si>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</si>
  <si>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</si>
  <si>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</si>
  <si>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</si>
  <si>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</si>
  <si>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</si>
  <si>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</si>
  <si>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</si>
  <si>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</si>
  <si>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</si>
  <si>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</si>
  <si>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</si>
  <si>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</si>
  <si>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</si>
  <si>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</si>
  <si>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</si>
  <si>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</si>
  <si>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</si>
  <si>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</si>
  <si>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</si>
  <si>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</si>
  <si>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</si>
  <si>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</si>
  <si>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</si>
  <si>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</si>
  <si>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</si>
  <si>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</si>
  <si>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</si>
  <si>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</si>
  <si>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</si>
  <si>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</si>
  <si>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</si>
  <si>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</si>
  <si>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</si>
  <si>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</si>
  <si>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</si>
  <si>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</si>
  <si>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</si>
  <si>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</si>
  <si>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</si>
  <si>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</si>
  <si>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</si>
  <si>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</si>
  <si>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</si>
  <si>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</si>
  <si>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</si>
  <si>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</si>
  <si>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</si>
  <si>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</si>
  <si>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</si>
  <si>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</si>
  <si>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</si>
  <si>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</si>
  <si>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</si>
  <si>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</si>
  <si>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</si>
  <si>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</si>
  <si>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</si>
  <si>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</si>
  <si>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</si>
  <si>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</si>
  <si>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</si>
  <si>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</si>
  <si>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</si>
  <si>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</si>
  <si>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</si>
  <si>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</si>
  <si>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</si>
  <si>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</si>
  <si>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</si>
  <si>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</si>
  <si>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</si>
  <si>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</si>
  <si>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</si>
  <si>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</si>
  <si>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</si>
  <si>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</si>
  <si>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</si>
  <si>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</si>
  <si>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</si>
  <si>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</si>
  <si>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</si>
  <si>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</si>
  <si>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</si>
  <si>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</si>
  <si>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</si>
  <si>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</si>
  <si>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</si>
  <si>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</si>
  <si>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</si>
  <si>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</si>
  <si>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</si>
  <si>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</si>
  <si>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</si>
  <si>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</si>
  <si>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</si>
  <si>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</si>
  <si>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</si>
  <si>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</si>
  <si>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</si>
  <si>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</si>
  <si>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</si>
  <si>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</si>
  <si>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</si>
  <si>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</si>
  <si>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</si>
  <si>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</si>
  <si>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</si>
  <si>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</si>
  <si>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</si>
  <si>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</si>
  <si>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</si>
  <si>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</si>
  <si>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</si>
  <si>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</si>
  <si>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</si>
  <si>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</si>
  <si>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</si>
  <si>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</si>
  <si>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</si>
  <si>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</si>
  <si>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</si>
  <si>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</si>
  <si>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</si>
  <si>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</si>
  <si>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</si>
  <si>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</si>
  <si>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</si>
  <si>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</si>
  <si>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</si>
  <si>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</si>
  <si>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</si>
  <si>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</si>
  <si>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</si>
  <si>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</si>
  <si>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</si>
  <si>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</si>
  <si>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</si>
  <si>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</si>
  <si>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</si>
  <si>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</si>
  <si>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</si>
  <si>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</si>
  <si>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</si>
  <si>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</si>
  <si>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</si>
  <si>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</si>
  <si>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</si>
  <si>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</si>
  <si>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</si>
  <si>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</si>
  <si>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</si>
  <si>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</si>
  <si>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</si>
  <si>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</si>
  <si>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</si>
  <si>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</si>
  <si>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</si>
  <si>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</si>
  <si>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</si>
  <si>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</si>
  <si>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</si>
  <si>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</si>
  <si>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</si>
  <si>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</si>
  <si>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</si>
  <si>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</si>
  <si>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</si>
  <si>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</si>
  <si>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</si>
  <si>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</si>
  <si>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</si>
  <si>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</si>
  <si>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</si>
  <si>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</si>
  <si>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</si>
  <si>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</si>
  <si>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</si>
  <si>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</si>
  <si>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</si>
  <si>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</si>
  <si>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</si>
  <si>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</si>
  <si>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</si>
  <si>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</si>
  <si>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</si>
  <si>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</si>
  <si>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</si>
  <si>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</si>
  <si>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</si>
  <si>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</si>
  <si>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</si>
  <si>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</si>
  <si>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</si>
  <si>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</si>
  <si>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</si>
  <si>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</si>
  <si>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</si>
  <si>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</si>
  <si>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</si>
  <si>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</si>
  <si>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</si>
  <si>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</si>
  <si>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</si>
  <si>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</si>
  <si>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</si>
  <si>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</si>
  <si>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</si>
  <si>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</si>
  <si>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</si>
  <si>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</si>
  <si>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</si>
  <si>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</si>
  <si>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</si>
  <si>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</si>
  <si>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</si>
  <si>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</si>
  <si>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</si>
  <si>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</si>
  <si>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</si>
  <si>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</si>
  <si>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</si>
  <si>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</si>
  <si>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</si>
  <si>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</si>
  <si>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</si>
  <si>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</si>
  <si>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</si>
  <si>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</si>
  <si>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</si>
  <si>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</si>
  <si>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</si>
  <si>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</si>
  <si>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</si>
  <si>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</si>
  <si>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</si>
  <si>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</si>
  <si>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</si>
  <si>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</si>
  <si>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</si>
  <si>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</si>
  <si>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</si>
  <si>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</si>
  <si>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</si>
  <si>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</si>
  <si>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</si>
  <si>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</si>
  <si>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</si>
  <si>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</si>
  <si>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</si>
  <si>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</si>
  <si>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</si>
  <si>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</si>
  <si>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</si>
  <si>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</si>
  <si>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</si>
  <si>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</si>
  <si>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</si>
  <si>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</si>
  <si>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</si>
  <si>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</si>
  <si>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</si>
  <si>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</si>
  <si>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</si>
  <si>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</si>
  <si>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</si>
  <si>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</si>
  <si>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</si>
  <si>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</si>
  <si>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</si>
  <si>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</si>
  <si>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</si>
  <si>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</si>
  <si>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</si>
  <si>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</si>
  <si>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</si>
  <si>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</si>
  <si>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</si>
  <si>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</si>
  <si>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</si>
  <si>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</si>
  <si>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</si>
  <si>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</si>
  <si>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</si>
  <si>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</si>
  <si>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</si>
  <si>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</si>
  <si>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</si>
  <si>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</si>
  <si>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</si>
  <si>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</si>
  <si>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</si>
  <si>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</si>
  <si>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</si>
  <si>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</si>
  <si>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</si>
  <si>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</si>
  <si>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</si>
  <si>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</si>
  <si>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</si>
  <si>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</si>
  <si>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</si>
  <si>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</si>
  <si>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</si>
  <si>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</si>
  <si>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</si>
  <si>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</si>
  <si>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</si>
  <si>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</si>
  <si>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</si>
  <si>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</si>
  <si>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</si>
  <si>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</si>
  <si>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</si>
  <si>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</si>
  <si>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</si>
  <si>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</si>
  <si>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</si>
  <si>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</si>
  <si>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</si>
  <si>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</si>
  <si>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</si>
  <si>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</si>
  <si>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</si>
  <si>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</si>
  <si>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</si>
  <si>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</si>
  <si>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</si>
  <si>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</si>
  <si>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</si>
  <si>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</si>
  <si>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</si>
  <si>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</si>
  <si>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</si>
  <si>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</si>
  <si>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</si>
  <si>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</si>
  <si>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</si>
  <si>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</si>
  <si>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</si>
  <si>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</si>
  <si>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</si>
  <si>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</si>
  <si>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</si>
  <si>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</si>
  <si>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</si>
  <si>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</si>
  <si>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</si>
  <si>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</si>
  <si>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</si>
  <si>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</si>
  <si>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</si>
  <si>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</si>
  <si>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</si>
  <si>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</si>
  <si>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</si>
  <si>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</si>
  <si>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</si>
  <si>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</si>
  <si>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</si>
  <si>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</si>
  <si>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</si>
  <si>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</si>
  <si>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</si>
  <si>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</si>
  <si>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</si>
  <si>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</si>
  <si>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</si>
  <si>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</si>
  <si>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</si>
  <si>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</si>
  <si>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</si>
  <si>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</si>
  <si>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</si>
  <si>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</si>
  <si>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</si>
  <si>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</si>
  <si>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</si>
  <si>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</si>
  <si>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</si>
  <si>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</si>
  <si>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</si>
  <si>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</si>
  <si>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</si>
  <si>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</si>
  <si>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</si>
  <si>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</si>
  <si>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</si>
  <si>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</si>
  <si>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</si>
  <si>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</si>
  <si>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</si>
  <si>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</si>
  <si>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</si>
  <si>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</si>
  <si>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</si>
  <si>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</si>
  <si>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</si>
  <si>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</si>
  <si>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</si>
  <si>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</si>
  <si>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</si>
  <si>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</si>
  <si>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</si>
  <si>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</si>
  <si>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</si>
  <si>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</si>
  <si>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</si>
  <si>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</si>
  <si>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</si>
  <si>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</si>
  <si>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</si>
  <si>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</si>
  <si>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</si>
  <si>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</si>
  <si>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</si>
  <si>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</si>
  <si>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</si>
  <si>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</si>
  <si>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</si>
  <si>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</si>
  <si>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</si>
  <si>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</si>
  <si>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</si>
  <si>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</si>
  <si>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</si>
  <si>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</si>
  <si>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</si>
  <si>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</si>
  <si>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</si>
  <si>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</si>
  <si>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</si>
  <si>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</si>
  <si>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</si>
  <si>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</si>
  <si>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</si>
  <si>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</si>
  <si>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</si>
  <si>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</si>
  <si>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</si>
  <si>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</si>
  <si>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</si>
  <si>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</si>
  <si>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</si>
  <si>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</si>
  <si>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</si>
  <si>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</si>
  <si>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</si>
  <si>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</si>
  <si>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</si>
  <si>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</si>
  <si>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</si>
  <si>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</si>
  <si>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</si>
  <si>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</si>
  <si>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</si>
  <si>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</si>
  <si>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</si>
  <si>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</si>
  <si>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</si>
  <si>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</si>
  <si>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</si>
  <si>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</si>
  <si>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</si>
  <si>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</si>
  <si>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</si>
  <si>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</si>
  <si>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</si>
  <si>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</si>
  <si>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</si>
  <si>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</si>
  <si>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</si>
  <si>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</si>
  <si>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</si>
  <si>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</si>
  <si>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</si>
  <si>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</si>
  <si>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</si>
  <si>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</si>
  <si>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</si>
  <si>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</si>
  <si>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</si>
  <si>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</si>
  <si>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</si>
  <si>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</si>
  <si>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</si>
  <si>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</si>
  <si>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</si>
  <si>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</si>
  <si>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</si>
  <si>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</si>
  <si>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</si>
  <si>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</si>
  <si>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</si>
  <si>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</si>
  <si>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</si>
  <si>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</si>
  <si>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</si>
  <si>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</si>
  <si>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</si>
  <si>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</si>
  <si>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</si>
  <si>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</si>
  <si>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</si>
  <si>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</si>
  <si>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</si>
  <si>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</si>
  <si>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</si>
  <si>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</si>
  <si>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</si>
  <si>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</si>
  <si>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</si>
  <si>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</si>
  <si>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</si>
  <si>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</si>
  <si>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</si>
  <si>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</si>
  <si>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</si>
  <si>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</si>
  <si>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</si>
  <si>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</si>
  <si>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</si>
  <si>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</si>
  <si>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</si>
  <si>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</si>
  <si>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</si>
  <si>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</si>
  <si>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</si>
  <si>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</si>
  <si>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</si>
  <si>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</si>
  <si>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</si>
  <si>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</si>
  <si>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</si>
  <si>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</si>
  <si>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</si>
  <si>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</si>
  <si>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</si>
  <si>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</si>
  <si>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</si>
  <si>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</si>
  <si>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</si>
  <si>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</si>
  <si>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</si>
  <si>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</si>
  <si>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</si>
  <si>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</si>
  <si>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</si>
  <si>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</si>
  <si>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</si>
  <si>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</si>
  <si>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</si>
  <si>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</si>
  <si>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</si>
  <si>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</si>
  <si>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</si>
  <si>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</si>
  <si>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</si>
  <si>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</si>
  <si>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</si>
  <si>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</si>
  <si>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</si>
  <si>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</si>
  <si>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</si>
  <si>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</si>
  <si>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</si>
  <si>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</si>
  <si>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</si>
  <si>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</si>
  <si>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</si>
  <si>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</si>
  <si>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</si>
  <si>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</si>
  <si>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</si>
  <si>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</si>
  <si>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</si>
  <si>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</si>
  <si>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</si>
  <si>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</si>
  <si>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</si>
  <si>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</si>
  <si>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</si>
  <si>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</si>
  <si>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</si>
  <si>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</si>
  <si>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</si>
  <si>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</si>
  <si>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</si>
  <si>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</si>
  <si>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</si>
  <si>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</si>
  <si>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</si>
  <si>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</si>
  <si>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</si>
  <si>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</si>
  <si>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</si>
  <si>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</si>
  <si>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</si>
  <si>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</si>
  <si>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</si>
  <si>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</si>
  <si>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</si>
  <si>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</si>
  <si>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</si>
  <si>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</si>
  <si>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</si>
  <si>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</si>
  <si>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</si>
  <si>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</si>
  <si>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</si>
  <si>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</si>
  <si>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</si>
  <si>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</si>
  <si>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</si>
  <si>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</si>
  <si>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</si>
  <si>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</si>
  <si>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</si>
  <si>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</si>
  <si>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</si>
  <si>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</si>
  <si>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</si>
  <si>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</si>
  <si>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</si>
  <si>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</si>
  <si>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</si>
  <si>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</si>
  <si>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</si>
  <si>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</si>
  <si>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</si>
  <si>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</si>
  <si>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</si>
  <si>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</si>
  <si>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</si>
  <si>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</si>
  <si>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</si>
  <si>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</si>
  <si>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</si>
  <si>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</si>
  <si>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</si>
  <si>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</si>
  <si>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</si>
  <si>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</si>
  <si>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</si>
  <si>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</si>
  <si>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</si>
  <si>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</si>
  <si>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</si>
  <si>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</si>
  <si>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</si>
  <si>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</si>
  <si>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</si>
  <si>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</si>
  <si>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</si>
  <si>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</si>
  <si>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</si>
  <si>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</si>
  <si>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</si>
  <si>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</si>
  <si>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</si>
  <si>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</si>
  <si>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</si>
  <si>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</si>
  <si>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</si>
  <si>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</si>
  <si>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</si>
  <si>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</si>
  <si>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</si>
  <si>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</si>
  <si>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</si>
  <si>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</si>
  <si>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</si>
  <si>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</si>
  <si>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</si>
  <si>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</si>
  <si>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</si>
  <si>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</si>
  <si>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</si>
  <si>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</si>
  <si>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</si>
  <si>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</si>
  <si>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</si>
  <si>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</si>
  <si>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</si>
  <si>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</si>
  <si>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</si>
  <si>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</si>
  <si>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</si>
  <si>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</si>
  <si>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</si>
  <si>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</si>
  <si>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</si>
  <si>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</si>
  <si>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</si>
  <si>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</si>
  <si>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</si>
  <si>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</si>
  <si>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</si>
  <si>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</si>
  <si>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</si>
  <si>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</si>
  <si>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</si>
  <si>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</si>
  <si>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</si>
  <si>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</si>
  <si>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</si>
  <si>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</si>
  <si>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</si>
  <si>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</si>
  <si>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</si>
  <si>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</si>
  <si>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</si>
  <si>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</si>
  <si>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</si>
  <si>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</si>
  <si>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</si>
  <si>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</si>
  <si>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</si>
  <si>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</si>
  <si>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</si>
  <si>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</si>
  <si>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</si>
  <si>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</si>
  <si>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</si>
  <si>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</si>
  <si>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</si>
  <si>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</si>
  <si>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</si>
  <si>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</si>
  <si>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</si>
  <si>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</si>
  <si>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</si>
  <si>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</si>
  <si>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</si>
  <si>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</si>
  <si>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</si>
  <si>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</si>
  <si>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</si>
  <si>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</si>
  <si>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</si>
  <si>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</si>
  <si>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</si>
  <si>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</si>
  <si>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</si>
  <si>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</si>
  <si>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</si>
  <si>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</si>
  <si>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</si>
  <si>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</si>
  <si>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</si>
  <si>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</si>
  <si>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</si>
  <si>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</si>
  <si>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</si>
  <si>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</si>
  <si>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</si>
  <si>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</si>
  <si>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</si>
  <si>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</si>
  <si>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</si>
  <si>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</si>
  <si>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</si>
  <si>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</si>
  <si>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</si>
  <si>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</si>
  <si>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</si>
  <si>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</si>
  <si>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</si>
  <si>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</si>
  <si>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</si>
  <si>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</si>
  <si>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</si>
  <si>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</si>
  <si>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</si>
  <si>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</si>
  <si>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</si>
  <si>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</si>
  <si>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</si>
  <si>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</si>
  <si>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</si>
  <si>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</si>
  <si>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</si>
  <si>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</si>
  <si>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</si>
  <si>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</si>
  <si>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</si>
  <si>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</si>
  <si>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</si>
  <si>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</si>
  <si>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</si>
  <si>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</si>
  <si>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</si>
  <si>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</si>
  <si>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</si>
  <si>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</si>
  <si>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</si>
  <si>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</si>
  <si>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</si>
  <si>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</si>
  <si>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</si>
  <si>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</si>
  <si>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</si>
  <si>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</si>
  <si>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</si>
  <si>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</si>
  <si>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</si>
  <si>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</si>
  <si>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</si>
  <si>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</si>
  <si>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</si>
  <si>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</si>
  <si>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</si>
  <si>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</si>
  <si>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</si>
  <si>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</si>
  <si>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</si>
  <si>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</si>
  <si>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</si>
  <si>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</si>
  <si>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</si>
  <si>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</si>
  <si>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</si>
  <si>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</si>
  <si>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</si>
  <si>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</si>
  <si>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</si>
  <si>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</si>
  <si>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</si>
  <si>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</si>
  <si>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</si>
  <si>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</si>
  <si>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</si>
  <si>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</si>
  <si>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</si>
  <si>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</si>
  <si>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</si>
  <si>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</si>
  <si>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</si>
  <si>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</si>
  <si>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</si>
  <si>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</si>
  <si>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</si>
  <si>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</si>
  <si>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</si>
  <si>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</si>
  <si>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</si>
  <si>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</si>
  <si>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</si>
  <si>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</si>
  <si>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</si>
  <si>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</si>
  <si>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</si>
  <si>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</si>
  <si>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</si>
  <si>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</si>
  <si>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</si>
  <si>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</si>
  <si>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</si>
  <si>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</si>
  <si>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</si>
  <si>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</si>
  <si>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</si>
  <si>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</si>
  <si>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</si>
  <si>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</si>
  <si>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</si>
  <si>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</si>
  <si>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</si>
  <si>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</si>
  <si>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</si>
  <si>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</si>
  <si>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</si>
  <si>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</si>
  <si>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</si>
  <si>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</si>
  <si>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</si>
  <si>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</si>
  <si>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</si>
  <si>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</si>
  <si>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</si>
  <si>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</si>
  <si>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</si>
  <si>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</si>
  <si>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</si>
  <si>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</si>
  <si>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</si>
  <si>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</si>
  <si>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</si>
  <si>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</si>
  <si>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</si>
  <si>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</si>
  <si>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</si>
  <si>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</si>
  <si>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</si>
  <si>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</si>
  <si>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</si>
  <si>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</si>
  <si>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</si>
  <si>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</si>
  <si>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</si>
  <si>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</si>
  <si>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</si>
  <si>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</si>
  <si>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</si>
  <si>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</si>
  <si>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</si>
  <si>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</si>
  <si>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</si>
  <si>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</si>
  <si>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</si>
  <si>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</si>
  <si>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</si>
  <si>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</si>
  <si>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</si>
  <si>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</si>
  <si>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</si>
  <si>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</si>
  <si>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</si>
  <si>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</si>
  <si>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</si>
  <si>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</si>
  <si>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</si>
  <si>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</si>
  <si>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</si>
  <si>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</si>
  <si>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</si>
  <si>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</si>
  <si>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</si>
  <si>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</si>
  <si>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</si>
  <si>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</si>
  <si>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</si>
  <si>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</si>
  <si>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</si>
  <si>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</si>
  <si>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</si>
  <si>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</si>
  <si>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</si>
  <si>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</si>
  <si>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</si>
  <si>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</si>
  <si>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</si>
  <si>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</si>
  <si>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</si>
  <si>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</si>
  <si>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</si>
  <si>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</si>
  <si>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</si>
  <si>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</si>
  <si>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</si>
  <si>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</si>
  <si>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</si>
  <si>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</si>
  <si>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</si>
  <si>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</si>
  <si>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</si>
  <si>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</si>
  <si>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</si>
  <si>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</si>
  <si>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</si>
  <si>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</si>
  <si>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</si>
  <si>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</si>
  <si>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</si>
  <si>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</si>
  <si>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</si>
  <si>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</si>
  <si>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</si>
  <si>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</si>
  <si>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</si>
  <si>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</si>
  <si>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</si>
  <si>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</si>
  <si>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</si>
  <si>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</si>
  <si>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</si>
  <si>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</si>
  <si>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</si>
  <si>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</si>
  <si>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</si>
  <si>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</si>
  <si>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</si>
  <si>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</si>
  <si>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</si>
  <si>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</si>
  <si>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</si>
  <si>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</si>
  <si>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</si>
  <si>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</si>
  <si>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</si>
  <si>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</si>
  <si>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</si>
  <si>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</si>
  <si>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</si>
  <si>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</si>
  <si>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</si>
  <si>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</si>
  <si>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</si>
  <si>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</si>
  <si>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</si>
  <si>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</si>
  <si>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</si>
  <si>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</si>
  <si>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</si>
  <si>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</si>
  <si>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</si>
  <si>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</si>
  <si>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</si>
  <si>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</si>
  <si>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</si>
  <si>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</si>
  <si>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</si>
  <si>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</si>
  <si>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</si>
  <si>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</si>
  <si>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</si>
  <si>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</si>
  <si>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</si>
  <si>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</si>
  <si>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</si>
  <si>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</si>
  <si>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</si>
  <si>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</si>
  <si>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</si>
  <si>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</si>
  <si>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</si>
  <si>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</si>
  <si>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</si>
  <si>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</si>
  <si>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</si>
  <si>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</si>
  <si>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</si>
  <si>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</si>
  <si>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</si>
  <si>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</si>
  <si>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</si>
  <si>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</si>
  <si>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</si>
  <si>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</si>
  <si>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</si>
  <si>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</si>
  <si>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</si>
  <si>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</si>
  <si>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</si>
  <si>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</si>
  <si>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</si>
  <si>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</si>
  <si>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</si>
  <si>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</si>
  <si>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</si>
  <si>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</si>
  <si>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</si>
  <si>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</si>
  <si>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</si>
  <si>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</si>
  <si>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</si>
  <si>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</si>
  <si>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</si>
  <si>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</si>
  <si>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</si>
  <si>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</si>
  <si>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</si>
  <si>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</si>
  <si>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</si>
  <si>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</si>
  <si>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</si>
  <si>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</si>
  <si>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</si>
  <si>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</si>
  <si>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</si>
  <si>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</si>
  <si>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</si>
  <si>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</si>
  <si>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</si>
  <si>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</si>
  <si>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</si>
  <si>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</si>
  <si>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</si>
  <si>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</si>
  <si>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</si>
  <si>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</si>
  <si>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</si>
  <si>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</si>
  <si>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</si>
  <si>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</si>
  <si>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</si>
  <si>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</si>
  <si>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</si>
  <si>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</si>
  <si>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</si>
  <si>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</si>
  <si>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</si>
  <si>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</si>
  <si>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</si>
  <si>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</si>
  <si>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</si>
  <si>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</si>
  <si>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</si>
  <si>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</si>
  <si>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</si>
  <si>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</si>
  <si>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</si>
  <si>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</si>
  <si>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</si>
  <si>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</si>
  <si>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</si>
  <si>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</si>
  <si>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</si>
  <si>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</si>
  <si>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</si>
  <si>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</si>
  <si>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</si>
  <si>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</si>
  <si>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</si>
  <si>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</si>
  <si>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</si>
  <si>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</si>
  <si>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</si>
  <si>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</si>
  <si>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</si>
  <si>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</si>
  <si>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</si>
  <si>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</si>
  <si>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</si>
  <si>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</si>
  <si>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</si>
  <si>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</si>
  <si>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</si>
  <si>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</si>
  <si>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</si>
  <si>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</si>
  <si>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</si>
  <si>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</si>
  <si>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</si>
  <si>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</si>
  <si>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</si>
  <si>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</si>
  <si>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</si>
  <si>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</si>
  <si>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</si>
  <si>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</si>
  <si>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</si>
  <si>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</si>
  <si>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</si>
  <si>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</si>
  <si>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</si>
  <si>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</si>
  <si>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</si>
  <si>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</si>
  <si>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</si>
  <si>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</si>
  <si>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</si>
  <si>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</si>
  <si>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</si>
  <si>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</si>
  <si>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</si>
  <si>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</si>
  <si>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</si>
  <si>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</si>
  <si>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</si>
  <si>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</si>
  <si>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</si>
  <si>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</si>
  <si>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</si>
  <si>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</si>
  <si>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</si>
  <si>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</si>
  <si>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</si>
  <si>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</si>
  <si>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</si>
  <si>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</si>
  <si>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</si>
  <si>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</si>
  <si>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</si>
  <si>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</si>
  <si>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</si>
  <si>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</si>
  <si>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</si>
  <si>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</si>
  <si>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</si>
  <si>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</si>
  <si>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</si>
  <si>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</si>
  <si>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</si>
  <si>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</si>
  <si>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</si>
  <si>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</si>
  <si>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</si>
  <si>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</si>
  <si>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</si>
  <si>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</si>
  <si>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</si>
  <si>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</si>
  <si>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</si>
  <si>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</si>
  <si>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</si>
  <si>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</si>
  <si>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</si>
  <si>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</si>
  <si>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</si>
  <si>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</si>
  <si>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</si>
  <si>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</si>
  <si>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</si>
  <si>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</si>
  <si>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</si>
  <si>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</si>
  <si>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</si>
  <si>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</si>
  <si>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</si>
  <si>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</si>
  <si>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</si>
  <si>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</si>
  <si>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</si>
  <si>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</si>
  <si>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</si>
  <si>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</si>
  <si>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</si>
  <si>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</si>
  <si>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</si>
  <si>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</si>
  <si>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</si>
  <si>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</si>
  <si>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</si>
  <si>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</si>
  <si>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</si>
  <si>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</si>
  <si>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</si>
  <si>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</si>
  <si>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</si>
  <si>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</si>
  <si>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</si>
  <si>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</si>
  <si>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</si>
  <si>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</si>
  <si>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</si>
  <si>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</si>
  <si>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</si>
  <si>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</si>
  <si>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</si>
  <si>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</si>
  <si>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</si>
  <si>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</si>
  <si>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</si>
  <si>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</si>
  <si>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</si>
  <si>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</si>
  <si>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</si>
  <si>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</si>
  <si>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</si>
  <si>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</si>
  <si>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</si>
  <si>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</si>
  <si>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</si>
  <si>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</si>
  <si>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</si>
  <si>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</si>
  <si>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</si>
  <si>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</si>
  <si>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</si>
  <si>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</si>
  <si>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</si>
  <si>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</si>
  <si>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</si>
  <si>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</si>
  <si>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</si>
  <si>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</si>
  <si>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</si>
  <si>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</si>
  <si>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</si>
  <si>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</si>
  <si>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</si>
  <si>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</si>
  <si>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</si>
  <si>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</si>
  <si>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</si>
  <si>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</si>
  <si>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</si>
  <si>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</si>
  <si>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</si>
  <si>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</si>
  <si>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</si>
  <si>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</si>
  <si>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</si>
  <si>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</si>
  <si>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</si>
  <si>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</si>
  <si>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</si>
  <si>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</si>
  <si>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</si>
  <si>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</si>
  <si>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</si>
  <si>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</si>
  <si>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</si>
  <si>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</si>
  <si>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</si>
  <si>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</si>
  <si>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</si>
  <si>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</si>
  <si>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</si>
  <si>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</si>
  <si>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</si>
  <si>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</si>
  <si>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</si>
  <si>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</si>
  <si>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</si>
  <si>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</si>
  <si>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</si>
  <si>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</si>
  <si>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</si>
  <si>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</si>
  <si>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</si>
  <si>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</si>
  <si>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</si>
  <si>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</si>
  <si>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</si>
  <si>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</si>
  <si>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</si>
  <si>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</si>
  <si>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</si>
  <si>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</si>
  <si>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</si>
  <si>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</si>
  <si>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</si>
  <si>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</si>
  <si>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</si>
  <si>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</si>
  <si>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</si>
  <si>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</si>
  <si>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</si>
  <si>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</si>
  <si>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</si>
  <si>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</si>
  <si>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</si>
  <si>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</si>
  <si>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</si>
  <si>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</si>
  <si>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</si>
  <si>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</si>
  <si>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</si>
  <si>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</si>
  <si>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</si>
  <si>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</si>
  <si>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</si>
  <si>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</si>
  <si>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</si>
  <si>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</si>
  <si>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</si>
  <si>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</si>
  <si>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</si>
  <si>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</si>
  <si>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</si>
  <si>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</si>
  <si>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</si>
  <si>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</si>
  <si>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</si>
  <si>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</si>
  <si>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</si>
  <si>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</si>
  <si>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</si>
  <si>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</si>
  <si>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</si>
  <si>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</si>
  <si>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</si>
  <si>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</si>
  <si>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</si>
  <si>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</si>
  <si>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</si>
  <si>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</si>
  <si>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</si>
  <si>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</si>
  <si>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</si>
  <si>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</si>
  <si>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</si>
  <si>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</si>
  <si>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</si>
  <si>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</si>
  <si>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</si>
  <si>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</si>
  <si>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</si>
  <si>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</si>
  <si>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</si>
  <si>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</si>
  <si>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</si>
  <si>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</si>
  <si>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</si>
  <si>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</si>
  <si>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</si>
  <si>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</si>
  <si>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</si>
  <si>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</si>
  <si>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</si>
  <si>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</si>
  <si>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</si>
  <si>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</si>
  <si>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</si>
  <si>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</si>
  <si>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</si>
  <si>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</si>
  <si>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</si>
  <si>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</si>
  <si>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</si>
  <si>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</si>
  <si>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</si>
  <si>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</si>
  <si>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</si>
  <si>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</si>
  <si>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</si>
  <si>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</si>
  <si>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</si>
  <si>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</si>
  <si>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</si>
  <si>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</si>
  <si>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</si>
  <si>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</si>
  <si>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</si>
  <si>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</si>
  <si>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</si>
  <si>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</si>
  <si>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</si>
  <si>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</si>
  <si>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</si>
  <si>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</si>
  <si>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</si>
  <si>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</si>
  <si>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</si>
  <si>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</si>
  <si>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</si>
  <si>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</si>
  <si>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</si>
  <si>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</si>
  <si>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</si>
  <si>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</si>
  <si>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</si>
  <si>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</si>
  <si>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</si>
  <si>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</si>
  <si>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</si>
  <si>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</si>
  <si>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</si>
  <si>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</si>
  <si>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</si>
  <si>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</si>
  <si>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</si>
  <si>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</si>
  <si>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</si>
  <si>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</si>
  <si>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</si>
  <si>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</si>
  <si>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</si>
  <si>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</si>
  <si>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</si>
  <si>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</si>
  <si>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</si>
  <si>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</si>
  <si>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</si>
  <si>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</si>
  <si>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</si>
  <si>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</si>
  <si>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</si>
  <si>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</si>
  <si>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</si>
  <si>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</si>
  <si>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</si>
  <si>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</si>
  <si>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</si>
  <si>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</si>
  <si>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</si>
  <si>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</si>
  <si>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</si>
  <si>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</si>
  <si>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</si>
  <si>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</si>
  <si>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</si>
  <si>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</si>
  <si>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</si>
  <si>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</si>
  <si>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</si>
  <si>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</si>
  <si>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</si>
  <si>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</si>
  <si>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</si>
  <si>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</si>
  <si>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</si>
  <si>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</si>
  <si>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</si>
  <si>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</si>
  <si>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</si>
  <si>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</si>
  <si>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</si>
  <si>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</si>
  <si>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</si>
  <si>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</si>
  <si>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</si>
  <si>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</si>
  <si>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</si>
  <si>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</si>
  <si>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</si>
  <si>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</si>
  <si>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</si>
  <si>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</si>
  <si>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</si>
  <si>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</si>
  <si>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</si>
  <si>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</si>
  <si>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</si>
  <si>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</si>
  <si>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</si>
  <si>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</si>
  <si>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</si>
  <si>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</si>
  <si>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</si>
  <si>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</si>
  <si>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</si>
  <si>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</si>
  <si>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</si>
  <si>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</si>
  <si>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</si>
  <si>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</si>
  <si>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</si>
  <si>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</si>
  <si>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</si>
  <si>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</si>
  <si>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</si>
  <si>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</si>
  <si>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</si>
  <si>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</si>
  <si>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</si>
  <si>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</si>
  <si>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</si>
  <si>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</si>
  <si>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</si>
  <si>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</si>
  <si>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</si>
  <si>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</si>
  <si>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</si>
  <si>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</si>
  <si>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</si>
  <si>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</si>
  <si>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</si>
  <si>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</si>
  <si>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</si>
  <si>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</si>
  <si>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</si>
  <si>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</si>
  <si>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</si>
  <si>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</si>
  <si>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</si>
  <si>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</si>
  <si>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</si>
  <si>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</si>
  <si>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</si>
  <si>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</si>
  <si>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</si>
  <si>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</si>
  <si>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</si>
  <si>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</si>
  <si>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</si>
  <si>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</si>
  <si>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</si>
  <si>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</si>
  <si>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</si>
  <si>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</si>
  <si>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</si>
  <si>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</si>
  <si>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</si>
  <si>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</si>
  <si>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</si>
  <si>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</si>
  <si>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</si>
  <si>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</si>
  <si>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</si>
  <si>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</si>
  <si>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</si>
  <si>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</si>
  <si>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</si>
  <si>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</si>
  <si>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</si>
  <si>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</si>
  <si>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</si>
  <si>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</si>
  <si>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</si>
  <si>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</si>
  <si>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</si>
  <si>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</si>
  <si>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</si>
  <si>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</si>
  <si>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</si>
  <si>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</si>
  <si>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</si>
  <si>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</si>
  <si>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</si>
  <si>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</si>
  <si>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</si>
  <si>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</si>
  <si>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</si>
  <si>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</si>
  <si>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</si>
  <si>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</si>
  <si>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</si>
  <si>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</si>
  <si>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</si>
  <si>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</si>
  <si>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</si>
  <si>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</si>
  <si>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</si>
  <si>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</si>
  <si>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</si>
  <si>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</si>
  <si>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</si>
  <si>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</si>
  <si>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</si>
  <si>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</si>
  <si>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</si>
  <si>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</si>
  <si>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</si>
  <si>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</si>
  <si>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</si>
  <si>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</si>
  <si>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</si>
  <si>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</si>
  <si>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</si>
  <si>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</si>
  <si>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</si>
  <si>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</si>
  <si>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</si>
  <si>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</si>
  <si>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</si>
  <si>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</si>
  <si>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</si>
  <si>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</si>
  <si>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</si>
  <si>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</si>
  <si>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</si>
  <si>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</si>
  <si>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</si>
  <si>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</si>
  <si>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</si>
  <si>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</si>
  <si>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</si>
  <si>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</si>
  <si>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</si>
  <si>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</si>
  <si>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</si>
  <si>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</si>
  <si>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</si>
  <si>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</si>
  <si>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</si>
  <si>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</si>
  <si>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</si>
  <si>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</si>
  <si>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</si>
  <si>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</si>
  <si>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</si>
  <si>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</si>
  <si>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</si>
  <si>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</si>
  <si>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</si>
  <si>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</si>
  <si>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</si>
  <si>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</si>
  <si>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</si>
  <si>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</si>
  <si>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</si>
  <si>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</si>
  <si>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</si>
  <si>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</si>
  <si>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</si>
  <si>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</si>
  <si>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</si>
  <si>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</si>
  <si>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</si>
  <si>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</si>
  <si>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</si>
  <si>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</si>
  <si>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</si>
  <si>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</si>
  <si>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</si>
  <si>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</si>
  <si>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</si>
  <si>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</si>
  <si>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</si>
  <si>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</si>
  <si>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</si>
  <si>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</si>
  <si>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</si>
  <si>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</si>
  <si>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</si>
  <si>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</si>
  <si>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</si>
  <si>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</si>
  <si>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</si>
  <si>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</si>
  <si>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</si>
  <si>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</si>
  <si>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</si>
  <si>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</si>
  <si>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</si>
  <si>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</si>
  <si>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</si>
  <si>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</si>
  <si>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</si>
  <si>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</si>
  <si>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</si>
  <si>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</si>
  <si>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</si>
  <si>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</si>
  <si>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</si>
  <si>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</si>
  <si>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</si>
  <si>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</si>
  <si>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</si>
  <si>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</si>
  <si>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</si>
  <si>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</si>
  <si>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</si>
  <si>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</si>
  <si>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</si>
  <si>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</si>
  <si>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</si>
  <si>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</si>
  <si>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</si>
  <si>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</si>
  <si>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</si>
  <si>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</si>
  <si>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</si>
  <si>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</si>
  <si>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</si>
  <si>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</si>
  <si>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</si>
  <si>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</si>
  <si>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</si>
  <si>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</si>
  <si>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</si>
  <si>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</si>
  <si>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</si>
  <si>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</si>
  <si>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</si>
  <si>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</si>
  <si>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</si>
  <si>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</si>
  <si>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</si>
  <si>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</si>
  <si>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</si>
  <si>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</si>
  <si>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</si>
  <si>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</si>
  <si>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</si>
  <si>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</si>
  <si>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</si>
  <si>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</si>
  <si>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</si>
  <si>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</si>
  <si>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</si>
  <si>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</si>
  <si>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</si>
  <si>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</si>
  <si>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</si>
  <si>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</si>
  <si>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</si>
  <si>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</si>
  <si>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</si>
  <si>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</si>
  <si>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</si>
  <si>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</si>
  <si>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</si>
  <si>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</si>
  <si>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</si>
  <si>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</si>
  <si>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</si>
  <si>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</si>
  <si>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</si>
  <si>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</si>
  <si>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</si>
  <si>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</si>
  <si>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</si>
  <si>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</si>
  <si>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</si>
  <si>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</si>
  <si>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</si>
  <si>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</si>
  <si>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</si>
  <si>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</si>
  <si>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</si>
  <si>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</si>
  <si>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</si>
  <si>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</si>
  <si>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</si>
  <si>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</si>
  <si>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</si>
  <si>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</si>
  <si>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</si>
  <si>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</si>
  <si>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</si>
  <si>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</si>
  <si>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</si>
  <si>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</si>
  <si>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</si>
  <si>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</si>
  <si>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</si>
  <si>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</si>
  <si>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</si>
  <si>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</si>
  <si>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</si>
  <si>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</si>
  <si>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</si>
  <si>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</si>
  <si>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</si>
  <si>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</si>
  <si>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</si>
  <si>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</si>
  <si>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</si>
  <si>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</si>
  <si>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</si>
  <si>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</si>
  <si>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</si>
  <si>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</si>
  <si>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</si>
  <si>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</si>
  <si>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</si>
  <si>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</si>
  <si>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</si>
  <si>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</si>
  <si>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</si>
  <si>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</si>
  <si>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</si>
  <si>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</si>
  <si>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</si>
  <si>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</si>
  <si>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</si>
  <si>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</si>
  <si>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</si>
  <si>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</si>
  <si>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</si>
  <si>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</si>
  <si>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</si>
  <si>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</si>
  <si>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</si>
  <si>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</si>
  <si>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</si>
  <si>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</si>
  <si>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</si>
  <si>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</si>
  <si>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</si>
  <si>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</si>
  <si>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</si>
  <si>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</si>
  <si>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</si>
  <si>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</si>
  <si>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</si>
  <si>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</si>
  <si>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</si>
  <si>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</si>
  <si>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</si>
  <si>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</si>
  <si>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</si>
  <si>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</si>
  <si>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</si>
  <si>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</si>
  <si>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</si>
  <si>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</si>
  <si>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</si>
  <si>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</si>
  <si>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</si>
  <si>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</si>
  <si>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</si>
  <si>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</si>
  <si>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</si>
  <si>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</si>
  <si>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</si>
  <si>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</si>
  <si>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</si>
  <si>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</si>
  <si>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</si>
  <si>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</si>
  <si>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</si>
  <si>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</si>
  <si>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</si>
  <si>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</si>
  <si>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</si>
  <si>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</si>
  <si>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</si>
  <si>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</si>
  <si>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</si>
  <si>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</si>
  <si>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</si>
  <si>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</si>
  <si>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</si>
  <si>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</si>
  <si>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</si>
  <si>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</si>
  <si>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</si>
  <si>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</si>
  <si>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</si>
  <si>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</si>
  <si>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</si>
  <si>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</si>
  <si>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</si>
  <si>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</si>
  <si>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</si>
  <si>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</si>
  <si>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</si>
  <si>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</si>
  <si>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</si>
  <si>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</si>
  <si>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</si>
  <si>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</si>
  <si>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</si>
  <si>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</si>
  <si>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</si>
  <si>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</si>
  <si>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</si>
  <si>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</si>
  <si>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</si>
  <si>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</si>
  <si>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</si>
  <si>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</si>
  <si>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</si>
  <si>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</si>
  <si>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</si>
  <si>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</si>
  <si>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</si>
  <si>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</si>
  <si>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</si>
  <si>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</si>
  <si>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</si>
  <si>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</si>
  <si>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</si>
  <si>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</si>
  <si>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</si>
  <si>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</si>
  <si>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</si>
  <si>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</si>
  <si>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</si>
  <si>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</si>
  <si>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</si>
  <si>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</si>
  <si>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</si>
  <si>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</si>
  <si>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</si>
  <si>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</si>
  <si>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</si>
  <si>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</si>
  <si>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</si>
  <si>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</si>
  <si>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</si>
  <si>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</si>
  <si>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</si>
  <si>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</si>
  <si>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</si>
  <si>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</si>
  <si>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</si>
  <si>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</si>
  <si>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</si>
  <si>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</si>
  <si>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</si>
  <si>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</si>
  <si>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</si>
  <si>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</si>
  <si>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</si>
  <si>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</si>
  <si>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</si>
  <si>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</si>
  <si>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</si>
  <si>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</si>
  <si>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</si>
  <si>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</si>
  <si>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</si>
  <si>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</si>
  <si>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</si>
  <si>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</si>
  <si>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</si>
  <si>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</si>
  <si>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</si>
  <si>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</si>
  <si>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</si>
  <si>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</si>
  <si>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</si>
  <si>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</si>
  <si>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</si>
  <si>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</si>
  <si>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</si>
  <si>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</si>
  <si>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</si>
  <si>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</si>
  <si>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</si>
  <si>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</si>
  <si>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</si>
  <si>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</si>
  <si>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</si>
  <si>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</si>
  <si>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</si>
  <si>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</si>
  <si>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</si>
  <si>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</si>
  <si>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</si>
  <si>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</si>
  <si>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</si>
  <si>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</si>
  <si>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</si>
  <si>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</si>
  <si>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</si>
  <si>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</si>
  <si>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</si>
  <si>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</si>
  <si>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</si>
  <si>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</si>
  <si>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</si>
  <si>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</si>
  <si>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</si>
  <si>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</si>
  <si>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</si>
  <si>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</si>
  <si>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</si>
  <si>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</si>
  <si>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</si>
  <si>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</si>
  <si>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</si>
  <si>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</si>
  <si>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</si>
  <si>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</si>
  <si>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</si>
  <si>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</si>
  <si>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</si>
  <si>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</si>
  <si>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</si>
  <si>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</si>
  <si>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</si>
  <si>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</si>
  <si>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</si>
  <si>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</si>
  <si>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</si>
  <si>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</si>
  <si>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</si>
  <si>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</si>
  <si>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</si>
  <si>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</si>
  <si>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</si>
  <si>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</si>
  <si>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</si>
  <si>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</si>
  <si>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</si>
  <si>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</si>
  <si>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</si>
  <si>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</si>
  <si>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</si>
  <si>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</si>
  <si>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</si>
  <si>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</si>
  <si>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</si>
  <si>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</si>
  <si>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</si>
  <si>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</si>
  <si>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</si>
  <si>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</si>
  <si>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</si>
  <si>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</si>
  <si>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</si>
  <si>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</si>
  <si>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</si>
  <si>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</si>
  <si>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</si>
  <si>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</si>
  <si>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</si>
  <si>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</si>
  <si>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</si>
  <si>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</si>
  <si>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</si>
  <si>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</si>
  <si>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</si>
  <si>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</si>
  <si>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</si>
  <si>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</si>
  <si>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</si>
  <si>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</si>
  <si>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</si>
  <si>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</si>
  <si>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</si>
  <si>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</si>
  <si>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</si>
  <si>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</si>
  <si>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</si>
  <si>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</si>
  <si>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</si>
  <si>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</si>
  <si>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</si>
  <si>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</si>
  <si>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</si>
  <si>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</si>
  <si>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</si>
  <si>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</si>
  <si>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</si>
  <si>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</si>
  <si>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</si>
  <si>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</si>
  <si>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</si>
  <si>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</si>
  <si>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</si>
  <si>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</si>
  <si>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</si>
  <si>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</si>
  <si>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</si>
  <si>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</si>
  <si>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</si>
  <si>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</si>
  <si>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</si>
  <si>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</si>
  <si>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</si>
  <si>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</si>
  <si>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</si>
  <si>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</si>
  <si>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</si>
  <si>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</si>
  <si>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</si>
  <si>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</si>
  <si>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</si>
  <si>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</si>
  <si>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</si>
  <si>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</si>
  <si>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</si>
  <si>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</si>
  <si>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</si>
  <si>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</si>
  <si>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</si>
  <si>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</si>
  <si>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</si>
  <si>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</si>
  <si>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</si>
  <si>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</si>
  <si>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</si>
  <si>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</si>
  <si>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</si>
  <si>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</si>
  <si>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</si>
  <si>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</si>
  <si>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</si>
  <si>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</si>
  <si>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</si>
  <si>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</si>
  <si>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</si>
  <si>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</si>
  <si>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</si>
  <si>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</si>
  <si>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</si>
  <si>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</si>
  <si>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</si>
  <si>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</si>
  <si>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</si>
  <si>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</si>
  <si>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</si>
  <si>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</si>
  <si>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</si>
  <si>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</si>
  <si>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</si>
  <si>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</si>
  <si>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</si>
  <si>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</si>
  <si>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</si>
  <si>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</si>
  <si>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</si>
  <si>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</si>
  <si>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</si>
  <si>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</si>
  <si>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</si>
  <si>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</si>
  <si>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</si>
  <si>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</si>
  <si>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</si>
  <si>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</si>
  <si>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</si>
  <si>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</si>
  <si>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</si>
  <si>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</si>
  <si>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</si>
  <si>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</si>
  <si>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</si>
  <si>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</si>
  <si>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</si>
  <si>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</si>
  <si>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</si>
  <si>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</si>
  <si>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</si>
  <si>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</si>
  <si>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</si>
  <si>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</si>
  <si>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</si>
  <si>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</si>
  <si>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</si>
  <si>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</si>
  <si>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</si>
  <si>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</si>
  <si>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</si>
  <si>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</si>
  <si>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</si>
  <si>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</si>
  <si>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</si>
  <si>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</si>
  <si>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</si>
  <si>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</si>
  <si>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</si>
  <si>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</si>
  <si>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</si>
  <si>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</si>
  <si>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</si>
  <si>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</si>
  <si>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</si>
  <si>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</si>
  <si>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</si>
  <si>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</si>
  <si>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</si>
  <si>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</si>
  <si>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</si>
  <si>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</si>
  <si>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</si>
  <si>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</si>
  <si>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</si>
  <si>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</si>
  <si>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</si>
  <si>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</si>
  <si>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</si>
  <si>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</si>
  <si>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</si>
  <si>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</si>
  <si>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</si>
  <si>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</si>
  <si>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</si>
  <si>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</si>
  <si>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</si>
  <si>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</si>
  <si>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</si>
  <si>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</si>
  <si>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</si>
  <si>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</si>
  <si>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</si>
  <si>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</si>
  <si>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</si>
  <si>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</si>
  <si>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</si>
  <si>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</si>
  <si>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</si>
  <si>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</si>
  <si>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</si>
  <si>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</si>
  <si>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</si>
  <si>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</si>
  <si>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</si>
  <si>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</si>
  <si>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</si>
  <si>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</si>
  <si>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</si>
  <si>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</si>
  <si>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</si>
  <si>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</si>
  <si>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</si>
  <si>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</si>
  <si>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</si>
  <si>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</si>
  <si>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</si>
  <si>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</si>
  <si>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</si>
  <si>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</si>
  <si>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</si>
  <si>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</si>
  <si>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</si>
  <si>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</si>
  <si>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</si>
  <si>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</si>
  <si>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</si>
  <si>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</si>
  <si>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</si>
  <si>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</si>
  <si>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</si>
  <si>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</si>
  <si>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</si>
  <si>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</si>
  <si>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</si>
  <si>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</si>
  <si>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</si>
  <si>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</si>
  <si>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</si>
  <si>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</si>
  <si>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</si>
  <si>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</si>
  <si>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</si>
  <si>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</si>
  <si>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</si>
  <si>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</si>
  <si>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</si>
  <si>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</si>
  <si>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</si>
  <si>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</si>
  <si>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</si>
  <si>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</si>
  <si>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</si>
  <si>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</si>
  <si>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</si>
  <si>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</si>
  <si>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</si>
  <si>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</si>
  <si>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</si>
  <si>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</si>
  <si>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</si>
  <si>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</si>
  <si>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</si>
  <si>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</si>
  <si>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</si>
  <si>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</si>
  <si>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</si>
  <si>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</si>
  <si>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</si>
  <si>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</si>
  <si>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</si>
  <si>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</si>
  <si>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</si>
  <si>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</si>
  <si>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</si>
  <si>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</si>
  <si>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</si>
  <si>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</si>
  <si>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</si>
  <si>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</si>
  <si>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</si>
  <si>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</si>
  <si>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</si>
  <si>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</si>
  <si>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</si>
  <si>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</si>
  <si>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</si>
  <si>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</si>
  <si>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</si>
  <si>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</si>
  <si>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</si>
  <si>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</si>
  <si>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</si>
  <si>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</si>
  <si>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</si>
  <si>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</si>
  <si>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</si>
  <si>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</si>
  <si>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</si>
  <si>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</si>
  <si>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</si>
  <si>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</si>
  <si>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</si>
  <si>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</si>
  <si>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</si>
  <si>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</si>
  <si>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</si>
  <si>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</si>
  <si>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</si>
  <si>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</si>
  <si>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</si>
  <si>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</si>
  <si>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</si>
  <si>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</si>
  <si>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</si>
  <si>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</si>
  <si>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</si>
  <si>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</si>
  <si>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</si>
  <si>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</si>
  <si>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</si>
  <si>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</si>
  <si>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</si>
  <si>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</si>
  <si>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</si>
  <si>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</si>
  <si>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</si>
  <si>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</si>
  <si>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</si>
  <si>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</si>
  <si>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</si>
  <si>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</si>
  <si>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</si>
  <si>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</si>
  <si>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</si>
  <si>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</si>
  <si>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</si>
  <si>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</si>
  <si>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</si>
  <si>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</si>
  <si>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</si>
  <si>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</si>
  <si>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</si>
  <si>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</si>
  <si>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</si>
  <si>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</si>
  <si>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</si>
  <si>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</si>
  <si>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</si>
  <si>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</si>
  <si>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</si>
  <si>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</si>
  <si>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</si>
  <si>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</si>
  <si>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</si>
  <si>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</si>
  <si>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</si>
  <si>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</si>
  <si>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</si>
  <si>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</si>
  <si>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</si>
  <si>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</si>
  <si>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</si>
  <si>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</si>
  <si>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</si>
  <si>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</si>
  <si>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</si>
  <si>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</si>
  <si>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</si>
  <si>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</si>
  <si>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</si>
  <si>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</si>
  <si>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</si>
  <si>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</si>
  <si>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</si>
  <si>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</si>
  <si>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</si>
  <si>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</si>
  <si>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</si>
  <si>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</si>
  <si>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</si>
  <si>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</si>
  <si>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</si>
  <si>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</si>
  <si>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</si>
  <si>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</si>
  <si>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</si>
  <si>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</si>
  <si>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</si>
  <si>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</si>
  <si>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</si>
  <si>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</si>
  <si>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</si>
  <si>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</si>
  <si>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</si>
  <si>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</si>
  <si>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</si>
  <si>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</si>
  <si>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</si>
  <si>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</si>
  <si>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</si>
  <si>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</si>
  <si>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</si>
  <si>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</si>
  <si>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</si>
  <si>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</si>
  <si>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</si>
  <si>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</si>
  <si>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</si>
  <si>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</si>
  <si>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</si>
  <si>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</si>
  <si>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</si>
  <si>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</si>
  <si>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</si>
  <si>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</si>
  <si>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</si>
  <si>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</si>
  <si>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</si>
  <si>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</si>
  <si>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</si>
  <si>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</si>
  <si>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</si>
  <si>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</si>
  <si>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</si>
  <si>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</si>
  <si>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</si>
  <si>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</si>
  <si>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</si>
  <si>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</si>
  <si>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</si>
  <si>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</si>
  <si>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</si>
  <si>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</si>
  <si>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</si>
  <si>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</si>
  <si>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</si>
  <si>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</si>
  <si>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</si>
  <si>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</si>
  <si>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</si>
  <si>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</si>
  <si>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</si>
  <si>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</si>
  <si>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</si>
  <si>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</si>
  <si>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</si>
  <si>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</si>
  <si>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</si>
  <si>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</si>
  <si>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</si>
  <si>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</si>
  <si>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</si>
  <si>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</si>
  <si>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</si>
  <si>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</si>
  <si>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</si>
  <si>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</si>
  <si>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</si>
  <si>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</si>
  <si>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</si>
  <si>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</si>
  <si>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</si>
  <si>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</si>
  <si>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</si>
  <si>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</si>
  <si>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</si>
  <si>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</si>
  <si>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</si>
  <si>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</si>
  <si>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</si>
  <si>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</si>
  <si>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</si>
  <si>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</si>
  <si>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</si>
  <si>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</si>
  <si>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</si>
  <si>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</si>
  <si>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</si>
  <si>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</si>
  <si>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</si>
  <si>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</si>
  <si>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</si>
  <si>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</si>
  <si>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</si>
  <si>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</si>
  <si>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</si>
  <si>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</si>
  <si>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</si>
  <si>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</si>
  <si>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</si>
  <si>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</si>
  <si>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</si>
  <si>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</si>
  <si>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</si>
  <si>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</si>
  <si>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</si>
  <si>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</si>
  <si>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</si>
  <si>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</si>
  <si>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</si>
  <si>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</si>
  <si>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</si>
  <si>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</si>
  <si>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</si>
  <si>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</si>
  <si>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</si>
  <si>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</si>
  <si>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</si>
  <si>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</si>
  <si>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</si>
  <si>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</si>
  <si>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</si>
  <si>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</si>
  <si>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</si>
  <si>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</si>
  <si>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</si>
  <si>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</si>
  <si>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</si>
  <si>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</si>
  <si>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</si>
  <si>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</si>
  <si>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</si>
  <si>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</si>
  <si>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</si>
  <si>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</si>
  <si>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</si>
  <si>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</si>
  <si>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</si>
  <si>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</si>
  <si>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</si>
  <si>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</si>
  <si>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</si>
  <si>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</si>
  <si>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</si>
  <si>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</si>
  <si>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</si>
  <si>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</si>
  <si>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</si>
  <si>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</si>
  <si>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</si>
  <si>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</si>
  <si>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</si>
  <si>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</si>
  <si>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</si>
  <si>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</si>
  <si>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</si>
  <si>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</si>
  <si>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</si>
  <si>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</si>
  <si>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</si>
  <si>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</si>
  <si>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</si>
  <si>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</si>
  <si>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</si>
  <si>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</si>
  <si>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</si>
  <si>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</si>
  <si>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</si>
  <si>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</si>
  <si>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</si>
  <si>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</si>
  <si>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</si>
  <si>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</si>
  <si>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</si>
  <si>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</si>
  <si>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</si>
  <si>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</si>
  <si>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</si>
  <si>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</si>
  <si>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</si>
  <si>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</si>
  <si>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</si>
  <si>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</si>
  <si>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</si>
  <si>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</si>
  <si>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</si>
  <si>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</si>
  <si>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</si>
  <si>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</si>
  <si>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</si>
  <si>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</si>
  <si>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</si>
  <si>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</si>
  <si>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</si>
  <si>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</si>
  <si>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</si>
  <si>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</si>
  <si>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</si>
  <si>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</si>
  <si>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</si>
  <si>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</si>
  <si>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</si>
  <si>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</si>
  <si>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</si>
  <si>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</si>
  <si>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</si>
  <si>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</si>
  <si>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</si>
  <si>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</si>
  <si>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</si>
  <si>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</si>
  <si>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</si>
  <si>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</si>
  <si>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</si>
  <si>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</si>
  <si>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</si>
  <si>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</si>
  <si>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</si>
  <si>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</si>
  <si>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</si>
  <si>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</si>
  <si>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</si>
  <si>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</si>
  <si>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</si>
  <si>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</si>
  <si>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</si>
  <si>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</si>
  <si>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</si>
  <si>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</si>
  <si>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</si>
  <si>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</si>
  <si>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</si>
  <si>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</si>
  <si>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</si>
  <si>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</si>
  <si>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</si>
  <si>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</si>
  <si>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</si>
  <si>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</si>
  <si>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</si>
  <si>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</si>
  <si>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</si>
  <si>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</si>
  <si>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</si>
  <si>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</si>
  <si>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</si>
  <si>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</si>
  <si>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</si>
  <si>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</si>
  <si>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</si>
  <si>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</si>
  <si>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</si>
  <si>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</si>
  <si>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</si>
  <si>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</si>
  <si>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</si>
  <si>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</si>
  <si>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</si>
  <si>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</si>
  <si>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</si>
  <si>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</si>
  <si>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</si>
  <si>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</si>
  <si>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</si>
  <si>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</si>
  <si>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</si>
  <si>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</si>
  <si>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</si>
  <si>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</si>
  <si>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</si>
  <si>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</si>
  <si>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</si>
  <si>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</si>
  <si>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</si>
  <si>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</si>
  <si>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</si>
  <si>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</si>
  <si>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</si>
  <si>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</si>
  <si>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</si>
  <si>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</si>
  <si>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</si>
  <si>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</si>
  <si>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</si>
  <si>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</si>
  <si>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</si>
  <si>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</si>
  <si>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</si>
  <si>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</si>
  <si>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</si>
  <si>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</si>
  <si>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</si>
  <si>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</si>
  <si>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</si>
  <si>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</si>
  <si>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</si>
  <si>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</si>
  <si>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</si>
  <si>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</si>
  <si>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</si>
  <si>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</si>
  <si>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</si>
  <si>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</si>
  <si>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</si>
  <si>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</si>
  <si>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</si>
  <si>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</si>
  <si>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</si>
  <si>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</si>
  <si>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</si>
  <si>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</si>
  <si>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</si>
  <si>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</si>
  <si>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</si>
  <si>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</si>
  <si>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</si>
  <si>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</si>
  <si>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</si>
  <si>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</si>
  <si>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</si>
  <si>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</si>
  <si>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</si>
  <si>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</si>
  <si>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</si>
  <si>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</si>
  <si>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</si>
  <si>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</si>
  <si>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</si>
  <si>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</si>
  <si>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</si>
  <si>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</si>
  <si>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</si>
  <si>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</si>
  <si>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</si>
  <si>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</si>
  <si>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</si>
  <si>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</si>
  <si>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</si>
  <si>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</si>
  <si>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</si>
  <si>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</si>
  <si>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</si>
  <si>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</si>
  <si>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</si>
  <si>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</si>
  <si>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</si>
  <si>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</si>
  <si>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</si>
  <si>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</si>
  <si>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</si>
  <si>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</si>
  <si>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</si>
  <si>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</si>
  <si>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</si>
  <si>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</si>
  <si>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</si>
  <si>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</si>
  <si>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</si>
  <si>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</si>
  <si>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</si>
  <si>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</si>
  <si>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</si>
  <si>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</si>
  <si>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</si>
  <si>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</si>
  <si>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</si>
  <si>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</si>
  <si>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</si>
  <si>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</si>
  <si>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</si>
  <si>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</si>
  <si>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</si>
  <si>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</si>
  <si>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</si>
  <si>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</si>
  <si>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</si>
  <si>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</si>
  <si>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</si>
  <si>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</si>
  <si>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</si>
  <si>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</si>
  <si>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</si>
  <si>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</si>
  <si>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</si>
  <si>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</si>
  <si>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</si>
  <si>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</si>
  <si>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</si>
  <si>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</si>
  <si>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</si>
  <si>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</si>
  <si>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</si>
  <si>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</si>
  <si>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</si>
  <si>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</si>
  <si>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</si>
  <si>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</si>
  <si>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</si>
  <si>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</si>
  <si>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</si>
  <si>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</si>
  <si>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</si>
  <si>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</si>
  <si>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</si>
  <si>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</si>
  <si>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</si>
  <si>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</si>
  <si>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</si>
  <si>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</si>
  <si>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</si>
  <si>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</si>
  <si>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</si>
  <si>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</si>
  <si>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</si>
  <si>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</si>
  <si>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</si>
  <si>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</si>
  <si>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</si>
  <si>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</si>
  <si>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</si>
  <si>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</si>
  <si>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</si>
  <si>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</si>
  <si>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</si>
  <si>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</si>
  <si>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</si>
  <si>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</si>
  <si>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</si>
  <si>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</si>
  <si>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</si>
  <si>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</si>
  <si>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</si>
  <si>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</si>
  <si>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</si>
  <si>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</si>
  <si>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</si>
  <si>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</si>
  <si>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</si>
  <si>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</si>
  <si>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</si>
  <si>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</si>
  <si>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</si>
  <si>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</si>
  <si>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</si>
  <si>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</si>
  <si>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</si>
  <si>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</si>
  <si>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</si>
  <si>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</si>
  <si>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</si>
  <si>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</si>
  <si>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</si>
  <si>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</si>
  <si>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</si>
  <si>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</si>
  <si>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</si>
  <si>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</si>
  <si>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</si>
  <si>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</si>
  <si>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</si>
  <si>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</si>
  <si>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</si>
  <si>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</si>
  <si>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</si>
  <si>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</si>
  <si>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</si>
  <si>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</si>
  <si>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</si>
  <si>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</si>
  <si>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</si>
  <si>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</si>
  <si>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</si>
  <si>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</si>
  <si>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</si>
  <si>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</si>
  <si>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</si>
  <si>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</si>
  <si>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</si>
  <si>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</si>
  <si>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</si>
  <si>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</si>
  <si>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</si>
  <si>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</si>
  <si>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</si>
  <si>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</si>
  <si>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</si>
  <si>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</si>
  <si>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</si>
  <si>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</si>
  <si>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</si>
  <si>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</si>
  <si>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</si>
  <si>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</si>
  <si>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</si>
  <si>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</si>
  <si>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</si>
  <si>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</si>
  <si>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</si>
  <si>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</si>
  <si>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</si>
  <si>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</si>
  <si>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</si>
  <si>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</si>
  <si>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</si>
  <si>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</si>
  <si>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</si>
  <si>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</si>
  <si>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</si>
  <si>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</si>
  <si>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</si>
  <si>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</si>
  <si>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</si>
  <si>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</si>
  <si>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</si>
  <si>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</si>
  <si>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</si>
  <si>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</si>
  <si>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</si>
  <si>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</si>
  <si>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</si>
  <si>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</si>
  <si>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</si>
  <si>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</si>
  <si>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</si>
  <si>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</si>
  <si>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</si>
  <si>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</si>
  <si>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</si>
  <si>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</si>
  <si>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</si>
  <si>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</si>
  <si>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</si>
  <si>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</si>
  <si>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</si>
  <si>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</si>
  <si>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</si>
  <si>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</si>
  <si>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</si>
  <si>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</si>
  <si>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</si>
  <si>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</si>
  <si>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</si>
  <si>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</si>
  <si>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</si>
  <si>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</si>
  <si>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</si>
  <si>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</si>
  <si>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</si>
  <si>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</si>
  <si>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</si>
  <si>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</si>
  <si>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</si>
  <si>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</si>
  <si>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</si>
  <si>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</si>
  <si>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</si>
  <si>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</si>
  <si>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</si>
  <si>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</si>
  <si>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</si>
  <si>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</si>
  <si>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</si>
  <si>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</si>
  <si>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</si>
  <si>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</si>
  <si>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</si>
  <si>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</si>
  <si>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</si>
  <si>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</si>
  <si>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</si>
  <si>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</si>
  <si>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</si>
  <si>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</si>
  <si>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</si>
  <si>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</si>
  <si>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</si>
  <si>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</si>
  <si>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</si>
  <si>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</si>
  <si>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</si>
  <si>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</si>
  <si>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</si>
  <si>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</si>
  <si>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</si>
  <si>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</si>
  <si>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</si>
  <si>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</si>
  <si>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</si>
  <si>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</si>
  <si>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</si>
  <si>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</si>
  <si>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</si>
  <si>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</si>
  <si>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</si>
  <si>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</si>
  <si>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</si>
  <si>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</si>
  <si>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</si>
  <si>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</si>
  <si>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</si>
  <si>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</si>
  <si>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</si>
  <si>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</si>
  <si>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</si>
  <si>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</si>
  <si>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</si>
  <si>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</si>
  <si>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</si>
  <si>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</si>
  <si>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</si>
  <si>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</si>
  <si>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</si>
  <si>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</si>
  <si>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</si>
  <si>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</si>
  <si>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</si>
  <si>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</si>
  <si>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</si>
  <si>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</si>
  <si>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</si>
  <si>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</si>
  <si>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</si>
  <si>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</si>
  <si>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</si>
  <si>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</si>
  <si>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</si>
  <si>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</si>
  <si>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</si>
  <si>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</si>
  <si>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</si>
  <si>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</si>
  <si>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</si>
  <si>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</si>
  <si>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</si>
  <si>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</si>
  <si>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</si>
  <si>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</si>
  <si>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</si>
  <si>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</si>
  <si>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</si>
  <si>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</si>
  <si>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</si>
  <si>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</si>
  <si>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</si>
  <si>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</si>
  <si>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</si>
  <si>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</si>
  <si>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</si>
  <si>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</si>
  <si>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</si>
  <si>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</si>
  <si>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</si>
  <si>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</si>
  <si>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</si>
  <si>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</si>
  <si>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</si>
  <si>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</si>
  <si>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</si>
  <si>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</si>
  <si>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</si>
  <si>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</si>
  <si>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</si>
  <si>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</si>
  <si>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</si>
  <si>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</si>
  <si>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</si>
  <si>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</si>
  <si>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</si>
  <si>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</si>
  <si>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</si>
  <si>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</si>
  <si>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</si>
  <si>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</si>
  <si>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</si>
  <si>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</si>
  <si>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</si>
  <si>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</si>
  <si>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</si>
  <si>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</si>
  <si>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</si>
  <si>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</si>
  <si>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</si>
  <si>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</si>
  <si>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</si>
  <si>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</si>
  <si>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</si>
  <si>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</si>
  <si>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</si>
  <si>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</si>
  <si>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</si>
  <si>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</si>
  <si>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</si>
  <si>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</si>
  <si>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</si>
  <si>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</si>
  <si>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</si>
  <si>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</si>
  <si>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</si>
  <si>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</si>
  <si>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</si>
  <si>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</si>
  <si>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</si>
  <si>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</si>
  <si>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</si>
  <si>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</si>
  <si>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</si>
  <si>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</si>
  <si>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</si>
  <si>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</si>
  <si>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</si>
  <si>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</si>
  <si>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</si>
  <si>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</si>
  <si>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</si>
  <si>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</si>
  <si>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</si>
  <si>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</si>
  <si>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</si>
  <si>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</si>
  <si>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</si>
  <si>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</si>
  <si>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</si>
  <si>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</si>
  <si>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</si>
  <si>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</si>
  <si>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</si>
  <si>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</si>
  <si>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</si>
  <si>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</si>
  <si>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</si>
  <si>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</si>
  <si>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</si>
  <si>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</si>
  <si>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</si>
  <si>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</si>
  <si>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</si>
  <si>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</si>
  <si>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</si>
  <si>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</si>
  <si>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</si>
  <si>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</si>
  <si>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</si>
  <si>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</si>
  <si>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</si>
  <si>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</si>
  <si>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</si>
  <si>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</si>
  <si>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</si>
  <si>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</si>
  <si>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</si>
  <si>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</si>
  <si>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</si>
  <si>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</si>
  <si>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</si>
  <si>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</si>
  <si>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</si>
  <si>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</si>
  <si>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</si>
  <si>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</si>
  <si>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</si>
  <si>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</si>
  <si>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</si>
  <si>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</si>
  <si>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</si>
  <si>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</si>
  <si>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</si>
  <si>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</si>
  <si>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</si>
  <si>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</si>
  <si>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</si>
  <si>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</si>
  <si>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</si>
  <si>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</si>
  <si>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</si>
  <si>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</si>
  <si>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</si>
  <si>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</si>
  <si>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</si>
  <si>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</si>
  <si>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</si>
  <si>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</si>
  <si>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</si>
  <si>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</si>
  <si>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</si>
  <si>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</si>
  <si>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</si>
  <si>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</si>
  <si>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</si>
  <si>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</si>
  <si>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</si>
  <si>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</si>
  <si>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</si>
  <si>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</si>
  <si>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</si>
  <si>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</si>
  <si>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</si>
  <si>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</si>
  <si>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</si>
  <si>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</si>
  <si>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</si>
  <si>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</si>
  <si>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</si>
  <si>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</si>
  <si>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</si>
  <si>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</si>
  <si>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</si>
  <si>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</si>
  <si>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</si>
  <si>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</si>
  <si>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</si>
  <si>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</si>
  <si>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</si>
  <si>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</si>
  <si>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</si>
  <si>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</si>
  <si>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</si>
  <si>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</si>
  <si>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</si>
  <si>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</si>
  <si>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</si>
  <si>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</si>
  <si>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</si>
  <si>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</si>
  <si>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</si>
  <si>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</si>
  <si>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</si>
  <si>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</si>
  <si>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</si>
  <si>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</si>
  <si>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</si>
  <si>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</si>
  <si>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</si>
  <si>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</si>
  <si>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</si>
  <si>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</si>
  <si>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</si>
  <si>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</si>
  <si>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</si>
  <si>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</si>
  <si>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</si>
  <si>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</si>
  <si>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</si>
  <si>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</si>
  <si>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</si>
  <si>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</si>
  <si>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</si>
  <si>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</si>
  <si>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</si>
  <si>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</si>
  <si>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</si>
  <si>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</si>
  <si>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</si>
  <si>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</si>
  <si>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</si>
  <si>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</si>
  <si>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</si>
  <si>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</si>
  <si>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</si>
  <si>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</si>
  <si>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</si>
  <si>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</si>
  <si>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</si>
  <si>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</si>
  <si>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</si>
  <si>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</si>
  <si>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</si>
  <si>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</si>
  <si>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</si>
  <si>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</si>
  <si>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</si>
  <si>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</si>
  <si>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</si>
  <si>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</si>
  <si>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</si>
  <si>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</si>
  <si>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</si>
  <si>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</si>
  <si>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</si>
  <si>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</si>
  <si>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</si>
  <si>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</si>
  <si>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</si>
  <si>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</si>
  <si>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</si>
  <si>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</si>
  <si>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</si>
  <si>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</si>
  <si>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</si>
  <si>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</si>
  <si>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</si>
  <si>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</si>
  <si>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</si>
  <si>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</si>
  <si>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</si>
  <si>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</si>
  <si>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</si>
  <si>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</si>
  <si>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</si>
  <si>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</si>
  <si>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</si>
  <si>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</si>
  <si>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</si>
  <si>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</si>
  <si>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</si>
  <si>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</si>
  <si>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</si>
  <si>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</si>
  <si>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</si>
  <si>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</si>
  <si>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</si>
  <si>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</si>
  <si>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</si>
  <si>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</si>
  <si>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</si>
  <si>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</si>
  <si>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</si>
  <si>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</si>
  <si>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</si>
  <si>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</si>
  <si>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</si>
  <si>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</si>
  <si>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</si>
  <si>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</si>
  <si>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</si>
  <si>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</si>
  <si>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</si>
  <si>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</si>
  <si>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</si>
  <si>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</si>
  <si>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</si>
  <si>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</si>
  <si>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</si>
  <si>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</si>
  <si>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</si>
  <si>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</si>
  <si>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</si>
  <si>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</si>
  <si>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</si>
  <si>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</si>
  <si>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</si>
  <si>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</si>
  <si>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</si>
  <si>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</si>
  <si>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</si>
  <si>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</si>
  <si>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</si>
  <si>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</si>
  <si>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</si>
  <si>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</si>
  <si>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</si>
  <si>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</si>
  <si>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</si>
  <si>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</si>
  <si>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</si>
  <si>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</si>
  <si>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</si>
  <si>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</si>
  <si>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</si>
  <si>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</si>
  <si>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</si>
  <si>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</si>
  <si>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</si>
  <si>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</si>
  <si>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</si>
  <si>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</si>
  <si>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</si>
  <si>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</si>
  <si>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</si>
  <si>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</si>
  <si>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</si>
  <si>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</si>
  <si>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</si>
  <si>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</si>
  <si>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</si>
  <si>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</si>
  <si>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</si>
  <si>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</si>
  <si>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</si>
  <si>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</si>
  <si>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</si>
  <si>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</si>
  <si>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</si>
  <si>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</si>
  <si>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</si>
  <si>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</si>
  <si>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</si>
  <si>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</si>
  <si>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</si>
  <si>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</si>
  <si>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</si>
  <si>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</si>
  <si>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</si>
  <si>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</si>
  <si>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</si>
  <si>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</si>
  <si>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</si>
  <si>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</si>
  <si>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</si>
  <si>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</si>
  <si>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</si>
  <si>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</si>
  <si>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</si>
  <si>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</si>
  <si>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</si>
  <si>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</si>
  <si>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</si>
  <si>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</si>
  <si>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</si>
  <si>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</si>
  <si>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</si>
  <si>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</si>
  <si>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</si>
  <si>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</si>
  <si>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</si>
  <si>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</si>
  <si>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</si>
  <si>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</si>
  <si>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</si>
  <si>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</si>
  <si>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</si>
  <si>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</si>
  <si>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</si>
  <si>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</si>
  <si>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</si>
  <si>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</si>
  <si>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</si>
  <si>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</si>
  <si>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</si>
  <si>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</si>
  <si>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</si>
  <si>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</si>
  <si>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</si>
  <si>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</si>
  <si>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</si>
  <si>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</si>
  <si>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</si>
  <si>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</si>
  <si>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</si>
  <si>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</si>
  <si>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</si>
  <si>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</si>
  <si>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</si>
  <si>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</si>
  <si>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</si>
  <si>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</si>
  <si>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</si>
  <si>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</si>
  <si>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</si>
  <si>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</si>
  <si>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</si>
  <si>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</si>
  <si>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</si>
  <si>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</si>
  <si>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</si>
  <si>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</si>
  <si>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</si>
  <si>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</si>
  <si>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</si>
  <si>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</si>
  <si>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</si>
  <si>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</si>
  <si>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</si>
  <si>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</si>
  <si>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</si>
  <si>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</si>
  <si>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</si>
  <si>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</si>
  <si>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</si>
  <si>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</si>
  <si>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</si>
  <si>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</si>
  <si>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</si>
  <si>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</si>
  <si>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</si>
  <si>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</si>
  <si>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</si>
  <si>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</si>
  <si>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</si>
  <si>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</si>
  <si>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</si>
  <si>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</si>
  <si>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</si>
  <si>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</si>
  <si>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</si>
  <si>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</si>
  <si>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</si>
  <si>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</si>
  <si>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</si>
  <si>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</si>
  <si>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</si>
  <si>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</si>
  <si>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</si>
  <si>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</si>
  <si>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</si>
  <si>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</si>
  <si>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</si>
  <si>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</si>
  <si>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</si>
  <si>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</si>
  <si>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</si>
  <si>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</si>
  <si>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</si>
  <si>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</si>
  <si>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</si>
  <si>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</si>
  <si>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</si>
  <si>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</si>
  <si>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</si>
  <si>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</si>
  <si>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</si>
  <si>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</si>
  <si>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</si>
  <si>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</si>
  <si>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</si>
  <si>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</si>
  <si>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</si>
  <si>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</si>
  <si>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</si>
  <si>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</si>
  <si>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</si>
  <si>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</si>
  <si>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</si>
  <si>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</si>
  <si>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</si>
  <si>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</si>
  <si>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</si>
  <si>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</si>
  <si>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</si>
  <si>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</si>
  <si>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</si>
  <si>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</si>
  <si>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</si>
  <si>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</si>
  <si>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</si>
  <si>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</si>
  <si>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</si>
  <si>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</si>
  <si>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</si>
  <si>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</si>
  <si>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</si>
  <si>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</si>
  <si>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</si>
  <si>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</si>
  <si>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</si>
  <si>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</si>
  <si>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</si>
  <si>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</si>
  <si>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</si>
  <si>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</si>
  <si>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</si>
  <si>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</si>
  <si>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</si>
  <si>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</si>
  <si>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</si>
  <si>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</si>
  <si>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</si>
  <si>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</si>
  <si>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</si>
  <si>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</si>
  <si>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</si>
  <si>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</si>
  <si>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</si>
  <si>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</si>
  <si>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</si>
  <si>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</si>
  <si>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</si>
  <si>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</si>
  <si>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</si>
  <si>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</si>
  <si>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</si>
  <si>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</si>
  <si>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</si>
  <si>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</si>
  <si>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</si>
  <si>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</si>
  <si>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</si>
  <si>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</si>
  <si>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</si>
  <si>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</si>
  <si>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</si>
  <si>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</si>
  <si>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</si>
  <si>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</si>
  <si>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</si>
  <si>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</si>
  <si>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</si>
  <si>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</si>
  <si>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</si>
  <si>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</si>
  <si>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</si>
  <si>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</si>
  <si>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</si>
  <si>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</si>
  <si>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</si>
  <si>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</si>
  <si>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</si>
  <si>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</si>
  <si>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</si>
  <si>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</si>
  <si>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</si>
  <si>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</si>
  <si>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</si>
  <si>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</si>
  <si>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</si>
  <si>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</si>
  <si>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</si>
  <si>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</si>
  <si>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</si>
  <si>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</si>
  <si>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</si>
  <si>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</si>
  <si>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</si>
  <si>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</si>
  <si>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</si>
  <si>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</si>
  <si>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</si>
  <si>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</si>
  <si>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</si>
  <si>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</si>
  <si>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</si>
  <si>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</si>
  <si>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</si>
  <si>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</si>
  <si>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</si>
  <si>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</si>
  <si>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</si>
  <si>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</si>
  <si>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</si>
  <si>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</si>
  <si>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</si>
  <si>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</si>
  <si>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</si>
  <si>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</si>
  <si>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</si>
  <si>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</si>
  <si>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</si>
  <si>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</si>
  <si>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</si>
  <si>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</si>
  <si>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</si>
  <si>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</si>
  <si>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</si>
  <si>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</si>
  <si>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</si>
  <si>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</si>
  <si>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</si>
  <si>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</si>
  <si>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</si>
  <si>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</si>
  <si>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</si>
  <si>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</si>
  <si>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</si>
  <si>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</si>
  <si>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</si>
  <si>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</si>
  <si>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</si>
  <si>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</si>
  <si>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</si>
  <si>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</si>
  <si>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</si>
  <si>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</si>
  <si>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</si>
  <si>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</si>
  <si>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</si>
  <si>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</si>
  <si>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</si>
  <si>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</si>
  <si>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</si>
  <si>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</si>
  <si>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</si>
  <si>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</si>
  <si>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</si>
  <si>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</si>
  <si>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</si>
  <si>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</si>
  <si>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</si>
  <si>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</si>
  <si>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</si>
  <si>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</si>
  <si>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</si>
  <si>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</si>
  <si>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</si>
  <si>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</si>
  <si>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</si>
  <si>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</si>
  <si>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</si>
  <si>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</si>
  <si>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</si>
  <si>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</si>
  <si>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</si>
  <si>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</si>
  <si>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</si>
  <si>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</si>
  <si>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</si>
  <si>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</si>
  <si>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</si>
  <si>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</si>
  <si>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</si>
  <si>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</si>
  <si>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</si>
  <si>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</si>
  <si>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</si>
  <si>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</si>
  <si>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</si>
  <si>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</si>
  <si>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</si>
  <si>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</si>
  <si>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</si>
  <si>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</si>
  <si>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</si>
  <si>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</si>
  <si>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</si>
  <si>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</si>
  <si>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</si>
  <si>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</si>
  <si>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</si>
  <si>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</si>
  <si>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</si>
  <si>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</si>
  <si>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</si>
  <si>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</si>
  <si>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</si>
  <si>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</si>
  <si>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</si>
  <si>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</si>
  <si>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</si>
  <si>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</si>
  <si>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</si>
  <si>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</si>
  <si>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</si>
  <si>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</si>
  <si>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</si>
  <si>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</si>
  <si>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</si>
  <si>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</si>
  <si>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</si>
  <si>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</si>
  <si>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</si>
  <si>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</si>
  <si>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</si>
  <si>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</si>
  <si>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</si>
  <si>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</si>
  <si>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</si>
  <si>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</si>
  <si>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</si>
  <si>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</si>
  <si>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</si>
  <si>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</si>
  <si>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</si>
  <si>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</si>
  <si>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</si>
  <si>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</si>
  <si>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</si>
  <si>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</si>
  <si>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</si>
  <si>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</si>
  <si>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</si>
  <si>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</si>
  <si>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</si>
  <si>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</si>
  <si>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</si>
  <si>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</si>
  <si>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</si>
  <si>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</si>
  <si>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</si>
  <si>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</si>
  <si>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</si>
  <si>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</si>
  <si>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</si>
  <si>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</si>
  <si>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</si>
  <si>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</si>
  <si>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</si>
  <si>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</si>
  <si>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</si>
  <si>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</si>
  <si>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</si>
  <si>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</si>
  <si>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</si>
  <si>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</si>
  <si>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</si>
  <si>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</si>
  <si>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</si>
  <si>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</si>
  <si>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</si>
  <si>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</si>
  <si>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</si>
  <si>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</si>
  <si>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</si>
  <si>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</si>
  <si>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</si>
  <si>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</si>
  <si>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</si>
  <si>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</si>
  <si>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</si>
  <si>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</si>
  <si>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</si>
  <si>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</si>
  <si>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</si>
  <si>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</si>
  <si>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</si>
  <si>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</si>
  <si>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</si>
  <si>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</si>
  <si>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</si>
  <si>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</si>
  <si>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</si>
  <si>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</si>
  <si>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</si>
  <si>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</si>
  <si>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</si>
  <si>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</si>
  <si>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</si>
  <si>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</si>
  <si>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</si>
  <si>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</si>
  <si>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</si>
  <si>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</si>
  <si>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</si>
  <si>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</si>
  <si>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</si>
  <si>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</si>
  <si>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</si>
  <si>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</si>
  <si>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</si>
  <si>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</si>
  <si>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</si>
  <si>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</si>
  <si>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</si>
  <si>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</si>
  <si>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</si>
  <si>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</si>
  <si>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</si>
  <si>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</si>
  <si>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</si>
  <si>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</si>
  <si>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</si>
  <si>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</si>
  <si>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</si>
  <si>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</si>
  <si>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</si>
  <si>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</si>
  <si>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</si>
  <si>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</si>
  <si>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</si>
  <si>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</si>
  <si>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</si>
  <si>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</si>
  <si>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</si>
  <si>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</si>
  <si>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</si>
  <si>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</si>
  <si>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</si>
  <si>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</si>
  <si>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</si>
  <si>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</si>
  <si>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</si>
  <si>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</si>
  <si>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</si>
  <si>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</si>
  <si>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</si>
  <si>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</si>
  <si>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</si>
  <si>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</si>
  <si>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</si>
  <si>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</si>
  <si>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</si>
  <si>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</si>
  <si>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</si>
  <si>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</si>
  <si>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</si>
  <si>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</si>
  <si>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</si>
  <si>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</si>
  <si>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</si>
  <si>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</si>
  <si>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</si>
  <si>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</si>
  <si>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</si>
  <si>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</si>
  <si>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</si>
  <si>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</si>
  <si>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</si>
  <si>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</si>
  <si>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</si>
  <si>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</si>
  <si>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</si>
  <si>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</si>
  <si>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</si>
  <si>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</si>
  <si>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</si>
  <si>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</si>
  <si>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</si>
  <si>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</si>
  <si>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</si>
  <si>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</si>
  <si>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</si>
  <si>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</si>
  <si>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</si>
  <si>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</si>
  <si>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</si>
  <si>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</si>
  <si>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</si>
  <si>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</si>
  <si>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</si>
  <si>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</si>
  <si>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</si>
  <si>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</si>
  <si>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</si>
  <si>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</si>
  <si>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</si>
  <si>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</si>
  <si>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</si>
  <si>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</si>
  <si>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</si>
  <si>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</si>
  <si>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</si>
  <si>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</si>
  <si>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</si>
  <si>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</si>
  <si>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</si>
  <si>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</si>
  <si>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</si>
  <si>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</si>
  <si>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</si>
  <si>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</si>
  <si>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</si>
  <si>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</si>
  <si>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</si>
  <si>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</si>
  <si>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</si>
  <si>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</si>
  <si>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</si>
  <si>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</si>
  <si>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</si>
  <si>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</si>
  <si>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</si>
  <si>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</si>
  <si>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</si>
  <si>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</si>
  <si>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</si>
  <si>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</si>
  <si>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</si>
  <si>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</si>
  <si>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</si>
  <si>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</si>
  <si>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</si>
  <si>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</si>
  <si>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</si>
  <si>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</si>
  <si>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</si>
  <si>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</si>
  <si>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</si>
  <si>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</si>
  <si>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</si>
  <si>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</si>
  <si>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</si>
  <si>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</si>
  <si>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</si>
  <si>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</si>
  <si>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</si>
  <si>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</si>
  <si>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</si>
  <si>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</si>
  <si>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</si>
  <si>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</si>
  <si>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</si>
  <si>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</si>
  <si>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</si>
  <si>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</si>
  <si>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</si>
  <si>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</si>
  <si>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</si>
  <si>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</si>
  <si>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</si>
  <si>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</si>
  <si>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</si>
  <si>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</si>
  <si>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</si>
  <si>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</si>
  <si>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</si>
  <si>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</si>
  <si>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</si>
  <si>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</si>
  <si>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</si>
  <si>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</si>
  <si>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</si>
  <si>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</si>
  <si>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</si>
  <si>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</si>
  <si>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</si>
  <si>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</si>
  <si>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</si>
  <si>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</si>
  <si>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</si>
  <si>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</si>
  <si>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</si>
  <si>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</si>
  <si>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</si>
  <si>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</si>
  <si>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</si>
  <si>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</si>
  <si>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</si>
  <si>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</si>
  <si>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</si>
  <si>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</si>
  <si>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</si>
  <si>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</si>
  <si>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</si>
  <si>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</si>
  <si>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</si>
  <si>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</si>
  <si>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</si>
  <si>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</si>
  <si>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</si>
  <si>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</si>
  <si>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</si>
  <si>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</si>
  <si>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</si>
  <si>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</si>
  <si>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</si>
  <si>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</si>
  <si>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</si>
  <si>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</si>
  <si>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</si>
  <si>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</si>
  <si>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</si>
  <si>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</si>
  <si>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</si>
  <si>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</si>
  <si>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</si>
  <si>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</si>
  <si>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</si>
  <si>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</si>
  <si>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</si>
  <si>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</si>
  <si>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</si>
  <si>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</si>
  <si>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</si>
  <si>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</si>
  <si>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</si>
  <si>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</si>
  <si>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</si>
  <si>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</si>
  <si>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</si>
  <si>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</si>
  <si>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</si>
  <si>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</si>
  <si>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</si>
  <si>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</si>
  <si>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</si>
  <si>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</si>
  <si>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</si>
  <si>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</si>
  <si>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</si>
  <si>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</si>
  <si>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</si>
  <si>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</si>
  <si>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</si>
  <si>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</si>
  <si>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</si>
  <si>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</si>
  <si>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</si>
  <si>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</si>
  <si>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</si>
  <si>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</si>
  <si>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</si>
  <si>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</si>
  <si>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</si>
  <si>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</si>
  <si>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</si>
  <si>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</si>
  <si>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</si>
  <si>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</si>
  <si>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</si>
  <si>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</si>
  <si>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</si>
  <si>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</si>
  <si>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</si>
  <si>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</si>
  <si>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</si>
  <si>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</si>
  <si>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</si>
  <si>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</si>
  <si>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</si>
  <si>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</si>
  <si>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</si>
  <si>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</si>
  <si>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</si>
  <si>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</si>
  <si>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</si>
  <si>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</si>
  <si>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</si>
  <si>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</si>
  <si>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</si>
  <si>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</si>
  <si>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</si>
  <si>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</si>
  <si>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</si>
  <si>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</si>
  <si>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</si>
  <si>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</si>
  <si>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</si>
  <si>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</si>
  <si>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</si>
  <si>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</si>
  <si>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</si>
  <si>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</si>
  <si>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</si>
  <si>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</si>
  <si>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</si>
  <si>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</si>
  <si>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</si>
  <si>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</si>
  <si>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</si>
  <si>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</si>
  <si>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</si>
  <si>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</si>
  <si>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</si>
  <si>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</si>
  <si>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</si>
  <si>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</si>
  <si>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</si>
  <si>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</si>
  <si>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</si>
  <si>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</si>
  <si>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</si>
  <si>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</si>
  <si>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</si>
  <si>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</si>
  <si>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</si>
  <si>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</si>
  <si>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</si>
  <si>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</si>
  <si>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</si>
  <si>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</si>
  <si>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</si>
  <si>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</si>
  <si>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</si>
  <si>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</si>
  <si>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</si>
  <si>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</si>
  <si>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</si>
  <si>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</si>
  <si>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</si>
  <si>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</si>
  <si>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</si>
  <si>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</si>
  <si>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</si>
  <si>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</si>
  <si>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</si>
  <si>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</si>
  <si>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</si>
  <si>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</si>
  <si>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</si>
  <si>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</si>
  <si>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</si>
  <si>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</si>
  <si>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</si>
  <si>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</si>
  <si>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</si>
  <si>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</si>
  <si>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</si>
  <si>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</si>
  <si>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</si>
  <si>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</si>
  <si>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</si>
  <si>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</si>
  <si>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</si>
  <si>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</si>
  <si>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</si>
  <si>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</si>
  <si>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</si>
  <si>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</si>
  <si>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</si>
  <si>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</si>
  <si>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</si>
  <si>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</si>
  <si>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</si>
  <si>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</si>
  <si>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</si>
  <si>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</si>
  <si>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</si>
  <si>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</si>
  <si>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</si>
  <si>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</si>
  <si>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</si>
  <si>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</si>
  <si>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</si>
  <si>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</si>
  <si>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</si>
  <si>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</si>
  <si>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</si>
  <si>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</si>
  <si>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</si>
  <si>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</si>
  <si>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</si>
  <si>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</si>
  <si>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</si>
  <si>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</si>
  <si>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</si>
  <si>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</si>
  <si>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</si>
  <si>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</si>
  <si>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</si>
  <si>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</si>
  <si>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</si>
  <si>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</si>
  <si>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</si>
  <si>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</si>
  <si>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</si>
  <si>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</si>
  <si>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</si>
  <si>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</si>
  <si>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</si>
  <si>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</si>
  <si>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</si>
  <si>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</si>
  <si>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</si>
  <si>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</si>
  <si>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</si>
  <si>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</si>
  <si>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</si>
  <si>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</si>
  <si>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</si>
  <si>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</si>
  <si>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</si>
  <si>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</si>
  <si>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</si>
  <si>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</si>
  <si>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</si>
  <si>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</si>
  <si>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</si>
  <si>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</si>
  <si>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</si>
  <si>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</si>
  <si>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</si>
  <si>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</si>
  <si>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</si>
  <si>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</si>
  <si>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</si>
  <si>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</si>
  <si>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</si>
  <si>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</si>
  <si>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</si>
  <si>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</si>
  <si>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</si>
  <si>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</si>
  <si>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</si>
  <si>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</si>
  <si>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</si>
  <si>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</si>
  <si>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</si>
  <si>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</si>
  <si>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</si>
  <si>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</si>
  <si>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</si>
  <si>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</si>
  <si>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</si>
  <si>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</si>
  <si>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</si>
  <si>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</si>
  <si>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</si>
  <si>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</si>
  <si>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</si>
  <si>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</si>
  <si>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</si>
  <si>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</si>
  <si>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</si>
  <si>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</si>
  <si>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</si>
  <si>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</si>
  <si>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</si>
  <si>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</si>
  <si>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</si>
  <si>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</si>
  <si>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</si>
  <si>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</si>
  <si>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</si>
  <si>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</si>
  <si>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</si>
  <si>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</si>
  <si>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</si>
  <si>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</si>
  <si>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</si>
  <si>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</si>
  <si>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</si>
  <si>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</si>
  <si>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</si>
  <si>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</si>
  <si>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</si>
  <si>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</si>
  <si>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</si>
  <si>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</si>
  <si>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</si>
  <si>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</si>
  <si>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</si>
  <si>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</si>
  <si>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</si>
  <si>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</si>
  <si>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</si>
  <si>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</si>
  <si>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</si>
  <si>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</si>
  <si>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</si>
  <si>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</si>
  <si>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</si>
  <si>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</si>
  <si>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</si>
  <si>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</si>
  <si>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</si>
  <si>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</si>
  <si>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</si>
  <si>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</si>
  <si>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</si>
  <si>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</si>
  <si>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</si>
  <si>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</si>
  <si>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</si>
  <si>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</si>
  <si>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</si>
  <si>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</si>
  <si>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</si>
  <si>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</si>
  <si>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</si>
  <si>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</si>
  <si>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</si>
  <si>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</si>
  <si>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</si>
  <si>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</si>
  <si>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</si>
  <si>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</si>
  <si>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</si>
  <si>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</si>
  <si>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</si>
  <si>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</si>
  <si>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</si>
  <si>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</si>
  <si>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</si>
  <si>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</si>
  <si>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</si>
  <si>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</si>
  <si>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</si>
  <si>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</si>
  <si>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</si>
  <si>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</si>
  <si>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</si>
  <si>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</si>
  <si>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</si>
  <si>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</si>
  <si>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</si>
  <si>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</si>
  <si>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</si>
  <si>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</si>
  <si>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</si>
  <si>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</si>
  <si>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</si>
  <si>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</si>
  <si>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</si>
  <si>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</si>
  <si>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</si>
  <si>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</si>
  <si>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</si>
  <si>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</si>
  <si>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</si>
  <si>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</si>
  <si>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</si>
  <si>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</si>
  <si>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</si>
  <si>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</si>
  <si>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</si>
  <si>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</si>
  <si>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</si>
  <si>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</si>
  <si>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</si>
  <si>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</si>
  <si>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</si>
  <si>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</si>
  <si>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</si>
  <si>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</si>
  <si>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</si>
  <si>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</si>
  <si>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</si>
  <si>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</si>
  <si>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</si>
  <si>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</si>
  <si>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</si>
  <si>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</si>
  <si>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</si>
  <si>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</si>
  <si>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</si>
  <si>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</si>
  <si>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</si>
  <si>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</si>
  <si>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</si>
  <si>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</si>
  <si>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</si>
  <si>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</si>
  <si>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</si>
  <si>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</si>
  <si>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</si>
  <si>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</si>
  <si>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</si>
  <si>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</si>
  <si>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</si>
  <si>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</si>
  <si>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</si>
  <si>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</si>
  <si>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</si>
  <si>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</si>
  <si>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</si>
  <si>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</si>
  <si>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</si>
  <si>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</si>
  <si>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</si>
  <si>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</si>
  <si>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</si>
  <si>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</si>
  <si>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</si>
  <si>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</si>
  <si>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</si>
  <si>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</si>
  <si>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</si>
  <si>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</si>
  <si>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</si>
  <si>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</si>
  <si>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</si>
  <si>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</si>
  <si>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</si>
  <si>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</si>
  <si>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</si>
  <si>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</si>
  <si>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</si>
  <si>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</si>
  <si>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</si>
  <si>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</si>
  <si>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</si>
  <si>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</si>
  <si>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</si>
  <si>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</si>
  <si>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</si>
  <si>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</si>
  <si>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</si>
  <si>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</si>
  <si>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</si>
  <si>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</si>
  <si>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</si>
  <si>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</si>
  <si>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</si>
  <si>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</si>
  <si>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</si>
  <si>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</si>
  <si>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</si>
  <si>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</si>
  <si>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</si>
  <si>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</si>
  <si>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</si>
  <si>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</si>
  <si>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</si>
  <si>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</si>
  <si>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</si>
  <si>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</si>
  <si>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</si>
  <si>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</si>
  <si>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</si>
  <si>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</si>
  <si>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</si>
  <si>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</si>
  <si>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</si>
  <si>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</si>
  <si>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</si>
  <si>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</si>
  <si>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</si>
  <si>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</si>
  <si>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</si>
  <si>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</si>
  <si>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</si>
  <si>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</si>
  <si>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</si>
  <si>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</si>
  <si>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</si>
  <si>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</si>
  <si>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</si>
  <si>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</si>
  <si>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</si>
  <si>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</si>
  <si>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</si>
  <si>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</si>
  <si>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</si>
  <si>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</si>
  <si>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</si>
  <si>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</si>
  <si>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</si>
  <si>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</si>
  <si>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</si>
  <si>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</si>
  <si>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</si>
  <si>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</si>
  <si>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</si>
  <si>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</si>
  <si>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</si>
  <si>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</si>
  <si>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</si>
  <si>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</si>
  <si>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</si>
  <si>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</si>
  <si>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</si>
  <si>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</si>
  <si>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</si>
  <si>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</si>
  <si>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</si>
  <si>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</si>
  <si>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</si>
  <si>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</si>
  <si>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</si>
  <si>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</si>
  <si>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</si>
  <si>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</si>
  <si>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</si>
  <si>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</si>
  <si>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</si>
  <si>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</si>
  <si>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</si>
  <si>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</si>
  <si>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</si>
  <si>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</si>
  <si>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</si>
  <si>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</si>
  <si>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</si>
  <si>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</si>
  <si>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</si>
  <si>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</si>
  <si>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</si>
  <si>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</si>
  <si>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</si>
  <si>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</si>
  <si>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</si>
  <si>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</si>
  <si>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</si>
  <si>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</si>
  <si>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</si>
  <si>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</si>
  <si>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</si>
  <si>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</si>
  <si>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</si>
  <si>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</si>
  <si>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</si>
  <si>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</si>
  <si>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</si>
  <si>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</si>
  <si>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</si>
  <si>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</si>
  <si>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</si>
  <si>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</si>
  <si>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</si>
  <si>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</si>
  <si>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</si>
  <si>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</si>
  <si>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</si>
  <si>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</si>
  <si>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</si>
  <si>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</si>
  <si>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</si>
  <si>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</si>
  <si>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</si>
  <si>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</si>
  <si>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</si>
  <si>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</si>
  <si>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</si>
  <si>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</si>
  <si>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</si>
  <si>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</si>
  <si>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</si>
  <si>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</si>
  <si>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</si>
  <si>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</si>
  <si>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</si>
  <si>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</si>
  <si>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</si>
  <si>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</si>
  <si>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</si>
  <si>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</si>
  <si>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</si>
  <si>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</si>
  <si>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</si>
  <si>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</si>
  <si>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</si>
  <si>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</si>
  <si>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</si>
  <si>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</si>
  <si>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</si>
  <si>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</si>
  <si>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</si>
  <si>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</si>
  <si>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</si>
  <si>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</si>
  <si>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</si>
  <si>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</si>
  <si>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</si>
  <si>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</si>
  <si>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</si>
  <si>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</si>
  <si>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</si>
  <si>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</si>
  <si>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</si>
  <si>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</si>
  <si>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</si>
  <si>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</si>
  <si>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</si>
  <si>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</si>
  <si>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</si>
  <si>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</si>
  <si>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</si>
  <si>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</si>
  <si>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</si>
  <si>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</si>
  <si>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</si>
  <si>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</si>
  <si>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</si>
  <si>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</si>
  <si>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</si>
  <si>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</si>
  <si>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</si>
  <si>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</si>
  <si>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</si>
  <si>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</si>
  <si>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</si>
  <si>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</si>
  <si>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</si>
  <si>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</si>
  <si>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</si>
  <si>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</si>
  <si>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</si>
  <si>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</si>
  <si>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</si>
  <si>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</si>
  <si>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</si>
  <si>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</si>
  <si>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</si>
  <si>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</si>
  <si>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</si>
  <si>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</si>
  <si>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</si>
  <si>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</si>
  <si>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</si>
  <si>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</si>
  <si>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</si>
  <si>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</si>
  <si>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</si>
  <si>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</si>
  <si>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</si>
  <si>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</si>
  <si>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</si>
  <si>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</si>
  <si>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</si>
  <si>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</si>
  <si>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</si>
  <si>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</si>
  <si>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</si>
  <si>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</si>
  <si>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</si>
  <si>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</si>
  <si>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</si>
  <si>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</si>
  <si>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</si>
  <si>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</si>
  <si>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</si>
  <si>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</si>
  <si>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</si>
  <si>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</si>
  <si>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</si>
  <si>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</si>
  <si>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</si>
  <si>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</si>
  <si>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</si>
  <si>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</si>
  <si>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</si>
  <si>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</si>
  <si>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</si>
  <si>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</si>
  <si>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</si>
  <si>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</si>
  <si>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</si>
  <si>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</si>
  <si>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</si>
  <si>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</si>
  <si>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</si>
  <si>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</si>
  <si>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</si>
  <si>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</si>
  <si>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</si>
  <si>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</si>
  <si>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</si>
  <si>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</si>
  <si>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</si>
  <si>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</si>
  <si>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</si>
  <si>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</si>
  <si>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</si>
  <si>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</si>
  <si>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</si>
  <si>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</si>
  <si>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</si>
  <si>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</si>
  <si>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</si>
  <si>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</si>
  <si>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</si>
  <si>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</si>
  <si>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</si>
  <si>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</si>
  <si>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</si>
  <si>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</si>
  <si>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</si>
  <si>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</si>
  <si>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</si>
  <si>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</si>
  <si>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</si>
  <si>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</si>
  <si>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</si>
  <si>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</si>
  <si>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</si>
  <si>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</si>
  <si>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</si>
  <si>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</si>
  <si>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</si>
  <si>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</si>
  <si>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</si>
  <si>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</si>
  <si>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</si>
  <si>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</si>
  <si>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</si>
  <si>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</si>
  <si>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</si>
  <si>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</si>
  <si>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</si>
  <si>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</si>
  <si>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</si>
  <si>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</si>
  <si>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</si>
  <si>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</si>
  <si>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</si>
  <si>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</si>
  <si>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</si>
  <si>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</si>
  <si>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</si>
  <si>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</si>
  <si>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</si>
  <si>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</si>
  <si>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</si>
  <si>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</si>
  <si>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</si>
  <si>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</si>
  <si>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</si>
  <si>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</si>
  <si>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</si>
  <si>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</si>
  <si>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</si>
  <si>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</si>
  <si>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</si>
  <si>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</si>
  <si>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</si>
  <si>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</si>
  <si>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</si>
  <si>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</si>
  <si>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</si>
  <si>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</si>
  <si>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</si>
  <si>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</si>
  <si>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</si>
  <si>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</si>
  <si>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</si>
  <si>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</si>
  <si>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</si>
  <si>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</si>
  <si>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</si>
  <si>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</si>
  <si>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</si>
  <si>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</si>
  <si>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</si>
  <si>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</si>
  <si>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</si>
  <si>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</si>
  <si>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</si>
  <si>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</si>
  <si>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</si>
  <si>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</si>
  <si>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</si>
  <si>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</si>
  <si>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</si>
  <si>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</si>
  <si>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</si>
  <si>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</si>
  <si>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</si>
  <si>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</si>
  <si>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</si>
  <si>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</si>
  <si>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</si>
  <si>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</si>
  <si>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</si>
  <si>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</si>
  <si>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</si>
  <si>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</si>
  <si>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</si>
  <si>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</si>
  <si>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</si>
  <si>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</si>
  <si>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</si>
  <si>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</si>
  <si>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</si>
  <si>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</si>
  <si>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</si>
  <si>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</si>
  <si>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</si>
  <si>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</si>
  <si>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</si>
  <si>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</si>
  <si>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</si>
  <si>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</si>
  <si>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</si>
  <si>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</si>
  <si>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</si>
  <si>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</si>
  <si>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</si>
  <si>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</si>
  <si>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</si>
  <si>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</si>
  <si>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</si>
  <si>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</si>
  <si>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</si>
  <si>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</si>
  <si>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</si>
  <si>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</si>
  <si>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</si>
  <si>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</si>
  <si>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</si>
  <si>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</si>
  <si>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</si>
  <si>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</si>
  <si>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</si>
  <si>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</si>
  <si>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</si>
  <si>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</si>
  <si>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</si>
  <si>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</si>
  <si>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</si>
  <si>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</si>
  <si>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</si>
  <si>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</si>
  <si>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</si>
  <si>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</si>
  <si>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</si>
  <si>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</si>
  <si>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</si>
  <si>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</si>
  <si>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</si>
  <si>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</si>
  <si>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</si>
  <si>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</si>
  <si>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</si>
  <si>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</si>
  <si>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</si>
  <si>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</si>
  <si>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</si>
  <si>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</si>
  <si>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</si>
  <si>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</si>
  <si>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</si>
  <si>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</si>
  <si>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</si>
  <si>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</si>
  <si>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</si>
  <si>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</si>
  <si>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</si>
  <si>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</si>
  <si>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</si>
  <si>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</si>
  <si>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</si>
  <si>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</si>
  <si>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</si>
  <si>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</si>
  <si>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</si>
  <si>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</si>
  <si>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</si>
  <si>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</si>
  <si>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</si>
  <si>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</si>
  <si>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</si>
  <si>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</si>
  <si>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</si>
  <si>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</si>
  <si>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</si>
  <si>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</si>
  <si>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</si>
  <si>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</si>
  <si>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</si>
  <si>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</si>
  <si>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</si>
  <si>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</si>
  <si>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</si>
  <si>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</si>
  <si>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</si>
  <si>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</si>
  <si>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</si>
  <si>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</si>
  <si>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</si>
  <si>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</si>
  <si>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</si>
  <si>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</si>
  <si>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</si>
  <si>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</si>
  <si>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</si>
  <si>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</si>
  <si>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</si>
  <si>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</si>
  <si>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</si>
  <si>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</si>
  <si>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</si>
  <si>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</si>
  <si>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</si>
  <si>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</si>
  <si>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</si>
  <si>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</si>
  <si>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</si>
  <si>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</si>
  <si>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</si>
  <si>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</si>
  <si>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</si>
  <si>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</si>
  <si>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</si>
  <si>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</si>
  <si>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</si>
  <si>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</si>
  <si>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</si>
  <si>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</si>
  <si>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</si>
  <si>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</si>
  <si>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</si>
  <si>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</si>
  <si>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</si>
  <si>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</si>
  <si>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</si>
  <si>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</si>
  <si>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</si>
  <si>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</si>
  <si>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</si>
  <si>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</si>
  <si>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</si>
  <si>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</si>
  <si>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</si>
  <si>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</si>
  <si>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</si>
  <si>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</si>
  <si>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</si>
  <si>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</si>
  <si>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</si>
  <si>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</si>
  <si>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</si>
  <si>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</si>
  <si>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</si>
  <si>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</si>
  <si>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</si>
  <si>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</si>
  <si>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</si>
  <si>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</si>
  <si>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</si>
  <si>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</si>
  <si>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</si>
  <si>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</si>
  <si>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</si>
  <si>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</si>
  <si>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</si>
  <si>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</si>
  <si>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</si>
  <si>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</si>
  <si>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</si>
  <si>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</si>
  <si>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</si>
  <si>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</si>
  <si>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</si>
  <si>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</si>
  <si>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</si>
  <si>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</si>
  <si>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</si>
  <si>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</si>
  <si>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</si>
  <si>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</si>
  <si>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</si>
  <si>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</si>
  <si>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</si>
  <si>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</si>
  <si>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</si>
  <si>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</si>
  <si>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</si>
  <si>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</si>
  <si>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</si>
  <si>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</si>
  <si>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</si>
  <si>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</si>
  <si>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</si>
  <si>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</si>
  <si>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</si>
  <si>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</si>
  <si>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</si>
  <si>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</si>
  <si>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</si>
  <si>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</si>
  <si>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</si>
  <si>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</si>
  <si>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</si>
  <si>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</si>
  <si>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</si>
  <si>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</si>
  <si>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</si>
  <si>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</si>
  <si>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</si>
  <si>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</si>
  <si>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</si>
  <si>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</si>
  <si>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</si>
  <si>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</si>
  <si>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</si>
  <si>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</si>
  <si>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</si>
  <si>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</si>
  <si>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</si>
  <si>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</si>
  <si>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</si>
  <si>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</si>
  <si>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</si>
  <si>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</si>
  <si>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</si>
  <si>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</si>
  <si>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</si>
  <si>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</si>
  <si>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</si>
  <si>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</si>
  <si>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</si>
  <si>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</si>
  <si>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</si>
  <si>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</si>
  <si>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</si>
  <si>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</si>
  <si>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</si>
  <si>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</si>
  <si>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</si>
  <si>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</si>
  <si>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</si>
  <si>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</si>
  <si>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</si>
  <si>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</si>
  <si>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</si>
  <si>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</si>
  <si>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</si>
  <si>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</si>
  <si>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</si>
  <si>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</si>
  <si>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</si>
  <si>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</si>
  <si>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</si>
  <si>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</si>
  <si>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</si>
  <si>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</si>
  <si>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</si>
  <si>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</si>
  <si>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</si>
  <si>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</si>
  <si>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</si>
  <si>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</si>
  <si>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</si>
  <si>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</si>
  <si>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</si>
  <si>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</si>
  <si>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</si>
  <si>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</si>
  <si>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</si>
  <si>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</si>
  <si>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</si>
  <si>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</si>
  <si>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</si>
  <si>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</si>
  <si>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</si>
  <si>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</si>
  <si>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</si>
  <si>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</si>
  <si>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</si>
  <si>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</si>
  <si>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</si>
  <si>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</si>
  <si>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</si>
  <si>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</si>
  <si>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</si>
  <si>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</si>
  <si>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</si>
  <si>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</si>
  <si>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</si>
  <si>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</si>
  <si>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</si>
  <si>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</si>
  <si>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</si>
  <si>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</si>
  <si>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</si>
  <si>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</si>
  <si>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</si>
  <si>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</si>
  <si>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</si>
  <si>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</si>
  <si>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</si>
  <si>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</si>
  <si>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</si>
  <si>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</si>
  <si>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</si>
  <si>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</si>
  <si>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</si>
  <si>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</si>
  <si>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</si>
  <si>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</si>
  <si>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</si>
  <si>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</si>
  <si>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</si>
  <si>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</si>
  <si>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</si>
  <si>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</si>
  <si>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</si>
  <si>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</si>
  <si>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</si>
  <si>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</si>
  <si>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</si>
  <si>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</si>
  <si>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</si>
  <si>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</si>
  <si>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</si>
  <si>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</si>
  <si>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</si>
  <si>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</si>
  <si>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</si>
  <si>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</si>
  <si>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</si>
  <si>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</si>
  <si>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</si>
  <si>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</si>
  <si>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</si>
  <si>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</si>
  <si>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</si>
  <si>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</si>
  <si>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</si>
  <si>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</si>
  <si>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</si>
  <si>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</si>
  <si>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</si>
  <si>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</si>
  <si>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</si>
  <si>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</si>
  <si>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</si>
  <si>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</si>
  <si>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</si>
  <si>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</si>
  <si>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</si>
  <si>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</si>
  <si>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</si>
  <si>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</si>
  <si>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</si>
  <si>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</si>
  <si>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</si>
  <si>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</si>
  <si>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</si>
  <si>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</si>
  <si>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</si>
  <si>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</si>
  <si>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</si>
  <si>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</si>
  <si>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</si>
  <si>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</si>
  <si>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</si>
  <si>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</si>
  <si>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</si>
  <si>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</si>
  <si>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</si>
  <si>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</si>
  <si>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</si>
  <si>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</si>
  <si>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</si>
  <si>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</si>
  <si>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</si>
  <si>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</si>
  <si>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</si>
  <si>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</si>
  <si>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</si>
  <si>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</si>
  <si>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</si>
  <si>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</si>
  <si>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</si>
  <si>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</si>
  <si>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</si>
  <si>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</si>
  <si>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</si>
  <si>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</si>
  <si>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</si>
  <si>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</si>
  <si>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</si>
  <si>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</si>
  <si>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</si>
  <si>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</si>
  <si>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</si>
  <si>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</si>
  <si>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</si>
  <si>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</si>
  <si>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</si>
  <si>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</si>
  <si>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</si>
  <si>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</si>
  <si>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</si>
  <si>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</si>
  <si>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</si>
  <si>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</si>
  <si>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</si>
  <si>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</si>
  <si>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</si>
  <si>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</si>
  <si>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</si>
  <si>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</si>
  <si>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</si>
  <si>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</si>
  <si>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</si>
  <si>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</si>
  <si>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</si>
  <si>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</si>
  <si>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</si>
  <si>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</si>
  <si>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</si>
  <si>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</si>
  <si>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</si>
  <si>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</si>
  <si>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</si>
  <si>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</si>
  <si>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</si>
  <si>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</si>
  <si>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</si>
  <si>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</si>
  <si>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</si>
  <si>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</si>
  <si>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</si>
  <si>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</si>
  <si>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</si>
  <si>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</si>
  <si>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</si>
  <si>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</si>
  <si>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</si>
  <si>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</si>
  <si>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</si>
  <si>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</si>
  <si>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</si>
  <si>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</si>
  <si>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</si>
  <si>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</si>
  <si>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</si>
  <si>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</si>
  <si>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</si>
  <si>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</si>
  <si>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</si>
  <si>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</si>
  <si>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</si>
  <si>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</si>
  <si>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</si>
  <si>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</si>
  <si>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</si>
  <si>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</si>
  <si>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</si>
  <si>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</si>
  <si>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</si>
  <si>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</si>
  <si>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</si>
  <si>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</si>
  <si>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</si>
  <si>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</si>
  <si>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</si>
  <si>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</si>
  <si>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</si>
  <si>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</si>
  <si>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</si>
  <si>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</si>
  <si>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</si>
  <si>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</si>
  <si>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</si>
  <si>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</si>
  <si>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</si>
  <si>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</si>
  <si>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</si>
  <si>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</si>
  <si>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</si>
  <si>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</si>
  <si>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</si>
  <si>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</si>
  <si>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</si>
  <si>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</si>
  <si>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</si>
  <si>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</si>
  <si>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</si>
  <si>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</si>
  <si>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</si>
  <si>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</si>
  <si>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</si>
  <si>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</si>
  <si>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</si>
  <si>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</si>
  <si>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</si>
  <si>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</si>
  <si>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</si>
  <si>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</si>
  <si>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</si>
  <si>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</si>
  <si>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</si>
  <si>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</si>
  <si>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</si>
  <si>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</si>
  <si>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</si>
  <si>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</si>
  <si>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</si>
  <si>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</si>
  <si>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</si>
  <si>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</si>
  <si>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</si>
  <si>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</si>
  <si>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</si>
  <si>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</si>
  <si>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</si>
  <si>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</si>
  <si>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</si>
  <si>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</si>
  <si>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</si>
  <si>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</si>
  <si>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</si>
  <si>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</si>
  <si>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</si>
  <si>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</si>
  <si>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</si>
  <si>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</si>
  <si>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</si>
  <si>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</si>
  <si>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</si>
  <si>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</si>
  <si>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</si>
  <si>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</si>
  <si>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</si>
  <si>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</si>
  <si>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</si>
  <si>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</si>
  <si>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</si>
  <si>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</si>
  <si>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</si>
  <si>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</si>
  <si>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</si>
  <si>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</si>
  <si>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</si>
  <si>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</si>
  <si>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</si>
  <si>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</si>
  <si>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</si>
  <si>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</si>
  <si>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</si>
  <si>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</si>
  <si>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</si>
  <si>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</si>
  <si>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</si>
  <si>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</si>
  <si>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</si>
  <si>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</si>
  <si>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</si>
  <si>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</si>
  <si>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</si>
  <si>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</si>
  <si>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</si>
  <si>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</si>
  <si>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</si>
  <si>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</si>
  <si>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</si>
  <si>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</si>
  <si>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</si>
  <si>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</si>
  <si>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</si>
  <si>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</si>
  <si>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</si>
  <si>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</si>
  <si>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</si>
  <si>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</si>
  <si>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</si>
  <si>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</si>
  <si>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</si>
  <si>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</si>
  <si>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</si>
  <si>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</si>
  <si>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</si>
  <si>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</si>
  <si>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</si>
  <si>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</si>
  <si>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</si>
  <si>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</si>
  <si>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</si>
  <si>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</si>
  <si>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</si>
  <si>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</si>
  <si>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</si>
  <si>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</si>
  <si>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</si>
  <si>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</si>
  <si>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</si>
  <si>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</si>
  <si>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</si>
  <si>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</si>
  <si>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</si>
  <si>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</si>
  <si>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</si>
  <si>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</si>
  <si>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</si>
  <si>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</si>
  <si>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</si>
  <si>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</si>
  <si>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</si>
  <si>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</si>
  <si>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</si>
  <si>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</si>
  <si>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</si>
  <si>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</si>
  <si>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</si>
  <si>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</si>
  <si>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</si>
  <si>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</si>
  <si>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</si>
  <si>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</si>
  <si>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</si>
  <si>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</si>
  <si>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</si>
  <si>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</si>
  <si>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</si>
  <si>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</si>
  <si>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</si>
  <si>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</si>
  <si>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</si>
  <si>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</si>
  <si>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</si>
  <si>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</si>
  <si>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</si>
  <si>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</si>
  <si>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</si>
  <si>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</si>
  <si>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</si>
  <si>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</si>
  <si>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</si>
  <si>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</si>
  <si>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</si>
  <si>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</si>
  <si>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</si>
  <si>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</si>
  <si>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</si>
  <si>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</si>
  <si>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</si>
  <si>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</si>
  <si>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</si>
  <si>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</si>
  <si>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</si>
  <si>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</si>
  <si>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</si>
  <si>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</si>
  <si>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</si>
  <si>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</si>
  <si>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</si>
  <si>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</si>
  <si>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</si>
  <si>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</si>
  <si>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</si>
  <si>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</si>
  <si>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</si>
  <si>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</si>
  <si>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</si>
  <si>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</si>
  <si>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</si>
  <si>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</si>
  <si>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</si>
  <si>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</si>
  <si>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</si>
  <si>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</si>
  <si>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</si>
  <si>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</si>
  <si>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</si>
  <si>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</si>
  <si>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</si>
  <si>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</si>
  <si>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</si>
  <si>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</si>
  <si>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</si>
  <si>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</si>
  <si>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</si>
  <si>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</si>
  <si>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</si>
  <si>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</si>
  <si>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</si>
  <si>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</si>
  <si>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</si>
  <si>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</si>
  <si>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</si>
  <si>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</si>
  <si>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</si>
  <si>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</si>
  <si>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</si>
  <si>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</si>
  <si>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</si>
  <si>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</si>
  <si>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</si>
  <si>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</si>
  <si>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</si>
  <si>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</si>
  <si>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</si>
  <si>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</si>
  <si>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</si>
  <si>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</si>
  <si>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</si>
  <si>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</si>
  <si>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</si>
  <si>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</si>
  <si>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</si>
  <si>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</si>
  <si>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</si>
  <si>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</si>
  <si>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</si>
  <si>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</si>
  <si>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</si>
  <si>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</si>
  <si>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</si>
  <si>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</si>
  <si>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</si>
  <si>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</si>
  <si>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</si>
  <si>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</si>
  <si>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</si>
  <si>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</si>
  <si>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</si>
  <si>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</si>
  <si>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</si>
  <si>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</si>
  <si>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</si>
  <si>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</si>
  <si>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</si>
  <si>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</si>
  <si>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</si>
  <si>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</si>
  <si>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</si>
  <si>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</si>
  <si>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</si>
  <si>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</si>
  <si>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</si>
  <si>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</si>
  <si>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</si>
  <si>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</si>
  <si>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</si>
  <si>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</si>
  <si>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</si>
  <si>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</si>
  <si>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</si>
  <si>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</si>
  <si>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</si>
  <si>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</si>
  <si>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</si>
  <si>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</si>
  <si>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</si>
  <si>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</si>
  <si>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</si>
  <si>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</si>
  <si>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</si>
  <si>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</si>
  <si>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</si>
  <si>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</si>
  <si>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</si>
  <si>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</si>
  <si>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</si>
  <si>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</si>
  <si>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</si>
  <si>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</si>
  <si>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</si>
  <si>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</si>
  <si>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</si>
  <si>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</si>
  <si>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</si>
  <si>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</si>
  <si>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</si>
  <si>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</si>
  <si>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</si>
  <si>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</si>
  <si>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</si>
  <si>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</si>
  <si>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</si>
  <si>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</si>
  <si>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</si>
  <si>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</si>
  <si>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</si>
  <si>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</si>
  <si>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</si>
  <si>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</si>
  <si>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</si>
  <si>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</si>
  <si>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</si>
  <si>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</si>
  <si>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</si>
  <si>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</si>
  <si>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</si>
  <si>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</si>
  <si>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</si>
  <si>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</si>
  <si>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</si>
  <si>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</si>
  <si>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</si>
  <si>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</si>
  <si>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</si>
  <si>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</si>
  <si>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</si>
  <si>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</si>
  <si>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</si>
  <si>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</si>
  <si>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</si>
  <si>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</si>
  <si>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</si>
  <si>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</si>
  <si>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</si>
  <si>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</si>
  <si>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</si>
  <si>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</si>
  <si>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</si>
  <si>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</si>
  <si>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</si>
  <si>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</si>
  <si>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</si>
  <si>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</si>
  <si>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</si>
  <si>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</si>
  <si>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</si>
  <si>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</si>
  <si>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</si>
  <si>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</si>
  <si>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</si>
  <si>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</si>
  <si>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</si>
  <si>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</si>
  <si>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</si>
  <si>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</si>
  <si>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</si>
  <si>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</si>
  <si>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</si>
  <si>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</si>
  <si>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</si>
  <si>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</si>
  <si>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</si>
  <si>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</si>
  <si>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</si>
  <si>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</si>
  <si>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</si>
  <si>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</si>
  <si>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</si>
  <si>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</si>
  <si>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</si>
  <si>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</si>
  <si>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</si>
  <si>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</si>
  <si>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</si>
  <si>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</si>
  <si>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</si>
  <si>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</si>
  <si>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</si>
  <si>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</si>
  <si>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</si>
  <si>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</si>
  <si>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</si>
  <si>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</si>
  <si>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</si>
  <si>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</si>
  <si>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</si>
  <si>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</si>
  <si>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</si>
  <si>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</si>
  <si>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</si>
  <si>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</si>
  <si>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</si>
  <si>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</si>
  <si>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</si>
  <si>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</si>
  <si>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</si>
  <si>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</si>
  <si>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</si>
  <si>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</si>
  <si>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</si>
  <si>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</si>
  <si>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</si>
  <si>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</si>
  <si>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</si>
  <si>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</si>
  <si>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</si>
  <si>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</si>
  <si>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</si>
  <si>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</si>
  <si>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</si>
  <si>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</si>
  <si>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</si>
  <si>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</si>
  <si>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</si>
  <si>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</si>
  <si>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</si>
  <si>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</si>
  <si>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</si>
  <si>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</si>
  <si>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</si>
  <si>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</si>
  <si>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</si>
  <si>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</si>
  <si>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</si>
  <si>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</si>
  <si>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</si>
  <si>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</si>
  <si>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</si>
  <si>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</si>
  <si>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</si>
  <si>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</si>
  <si>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</si>
  <si>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</si>
  <si>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</si>
  <si>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</si>
  <si>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</si>
  <si>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</si>
  <si>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</si>
  <si>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</si>
  <si>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</si>
  <si>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</si>
  <si>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</si>
  <si>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</si>
  <si>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</si>
  <si>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</si>
  <si>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</si>
  <si>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</si>
  <si>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</si>
  <si>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</si>
  <si>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</si>
  <si>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</si>
  <si>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</si>
  <si>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</si>
  <si>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</si>
  <si>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</si>
  <si>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</si>
  <si>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</si>
  <si>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</si>
  <si>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</si>
  <si>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</si>
  <si>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</si>
  <si>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</si>
  <si>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</si>
  <si>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</si>
  <si>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</si>
  <si>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</si>
  <si>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</si>
  <si>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</si>
  <si>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</si>
  <si>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</si>
  <si>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</si>
  <si>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</si>
  <si>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</si>
  <si>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</si>
  <si>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</si>
  <si>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</si>
  <si>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</si>
  <si>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</si>
  <si>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</si>
  <si>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</si>
  <si>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</si>
  <si>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</si>
  <si>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</si>
  <si>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</si>
  <si>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</si>
  <si>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</si>
  <si>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</si>
  <si>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</si>
  <si>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</si>
  <si>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</si>
  <si>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</si>
  <si>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</si>
  <si>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</si>
  <si>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</si>
  <si>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</si>
  <si>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</si>
  <si>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</si>
  <si>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</si>
  <si>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</si>
  <si>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</si>
  <si>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</si>
  <si>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</si>
  <si>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</si>
  <si>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</si>
  <si>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</si>
  <si>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</si>
  <si>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</si>
  <si>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</si>
  <si>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</si>
  <si>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</si>
  <si>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</si>
  <si>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</si>
  <si>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</si>
  <si>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</si>
  <si>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</si>
  <si>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</si>
  <si>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</si>
  <si>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</si>
  <si>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</si>
  <si>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</si>
  <si>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</si>
  <si>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</si>
  <si>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</si>
  <si>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</si>
  <si>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</si>
  <si>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</si>
  <si>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</si>
  <si>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</si>
  <si>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</si>
  <si>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</si>
  <si>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</si>
  <si>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</si>
  <si>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</si>
  <si>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</si>
  <si>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</si>
  <si>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</si>
  <si>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</si>
  <si>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</si>
  <si>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</si>
  <si>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</si>
  <si>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</si>
  <si>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</si>
  <si>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</si>
  <si>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</si>
  <si>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</si>
  <si>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</si>
  <si>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</si>
  <si>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</si>
  <si>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</si>
  <si>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</si>
  <si>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</si>
  <si>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</si>
  <si>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</si>
  <si>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</si>
  <si>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</si>
  <si>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</si>
  <si>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</si>
  <si>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</si>
  <si>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</si>
  <si>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</si>
  <si>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</si>
  <si>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</si>
  <si>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</si>
  <si>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</si>
  <si>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</si>
  <si>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</si>
  <si>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</si>
  <si>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</si>
  <si>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</si>
  <si>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</si>
  <si>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</si>
  <si>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</si>
  <si>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</si>
  <si>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</si>
  <si>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</si>
  <si>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</si>
  <si>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</si>
  <si>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</si>
  <si>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</si>
  <si>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</si>
  <si>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</si>
  <si>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</si>
  <si>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</si>
  <si>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</si>
  <si>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</si>
  <si>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</si>
  <si>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</si>
  <si>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</si>
  <si>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</si>
  <si>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</si>
  <si>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</si>
  <si>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</si>
  <si>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</si>
  <si>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</si>
  <si>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</si>
  <si>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</si>
  <si>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</si>
  <si>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</si>
  <si>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</si>
  <si>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</si>
  <si>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</si>
  <si>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</si>
  <si>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</si>
  <si>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</si>
  <si>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</si>
  <si>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</si>
  <si>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</si>
  <si>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</si>
  <si>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</si>
  <si>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</si>
  <si>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</si>
  <si>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</si>
  <si>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</si>
  <si>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</si>
  <si>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</si>
  <si>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</si>
  <si>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</si>
  <si>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</si>
  <si>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</si>
  <si>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</si>
  <si>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</si>
  <si>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</si>
  <si>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</si>
  <si>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</si>
  <si>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</si>
  <si>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</si>
  <si>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</si>
  <si>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</si>
  <si>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</si>
  <si>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</si>
  <si>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</si>
  <si>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</si>
  <si>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</si>
  <si>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</si>
  <si>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</si>
  <si>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</si>
  <si>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</si>
  <si>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</si>
  <si>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</si>
  <si>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</si>
  <si>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</si>
  <si>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</si>
  <si>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</si>
  <si>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</si>
  <si>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</si>
  <si>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</si>
  <si>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</si>
  <si>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</si>
  <si>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</si>
  <si>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</si>
  <si>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</si>
  <si>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</si>
  <si>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</si>
  <si>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</si>
  <si>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</si>
  <si>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</si>
  <si>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</si>
  <si>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</si>
  <si>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</si>
  <si>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</si>
  <si>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</si>
  <si>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</si>
  <si>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</si>
  <si>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</si>
  <si>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</si>
  <si>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</si>
  <si>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</si>
  <si>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</si>
  <si>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</si>
  <si>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</si>
  <si>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</si>
  <si>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</si>
  <si>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</si>
  <si>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</si>
  <si>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</si>
  <si>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</si>
  <si>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</si>
  <si>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</si>
  <si>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</si>
  <si>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</si>
  <si>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</si>
  <si>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</si>
  <si>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</si>
  <si>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</si>
  <si>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</si>
  <si>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</si>
  <si>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</si>
  <si>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</si>
  <si>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</si>
  <si>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</si>
  <si>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</si>
  <si>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</si>
  <si>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</si>
  <si>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</si>
  <si>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</si>
  <si>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</si>
  <si>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</si>
  <si>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</si>
  <si>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</si>
  <si>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</si>
  <si>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</si>
  <si>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</si>
  <si>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</si>
  <si>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</si>
  <si>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</si>
  <si>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</si>
  <si>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</si>
  <si>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</si>
  <si>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</si>
  <si>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</si>
  <si>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</si>
  <si>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</si>
  <si>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</si>
  <si>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</si>
  <si>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</si>
  <si>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</si>
  <si>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</si>
  <si>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</si>
  <si>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</si>
  <si>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</si>
  <si>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</si>
  <si>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</si>
  <si>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</si>
  <si>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</si>
  <si>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</si>
  <si>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</si>
  <si>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</si>
  <si>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</si>
  <si>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</si>
  <si>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</si>
  <si>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</si>
  <si>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</si>
  <si>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</si>
  <si>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</si>
  <si>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</si>
  <si>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</si>
  <si>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</si>
  <si>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</si>
  <si>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</si>
  <si>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</si>
  <si>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</si>
  <si>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</si>
  <si>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</si>
  <si>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</si>
  <si>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</si>
  <si>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</si>
  <si>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</si>
  <si>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</si>
  <si>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</si>
  <si>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</si>
  <si>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</si>
  <si>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</si>
  <si>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</si>
  <si>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</si>
  <si>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</si>
  <si>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</si>
  <si>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</si>
  <si>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</si>
  <si>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</si>
  <si>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</si>
  <si>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</si>
  <si>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</si>
  <si>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</si>
  <si>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</si>
  <si>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</si>
  <si>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</si>
  <si>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</si>
  <si>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</si>
  <si>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</si>
  <si>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</si>
  <si>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</si>
  <si>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</si>
  <si>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</si>
  <si>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</si>
  <si>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</si>
  <si>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</si>
  <si>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</si>
  <si>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</si>
  <si>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</si>
  <si>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</si>
  <si>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</si>
  <si>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</si>
  <si>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</si>
  <si>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</si>
  <si>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</si>
  <si>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</si>
  <si>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</si>
  <si>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</si>
  <si>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</si>
  <si>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</si>
  <si>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</si>
  <si>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</si>
  <si>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</si>
  <si>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</si>
  <si>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</si>
  <si>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</si>
  <si>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</si>
  <si>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</si>
  <si>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</si>
  <si>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</si>
  <si>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</si>
  <si>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</si>
  <si>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</si>
  <si>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</si>
  <si>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</si>
  <si>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</si>
  <si>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</si>
  <si>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</si>
  <si>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</si>
  <si>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</si>
  <si>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</si>
  <si>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</si>
  <si>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</si>
  <si>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</si>
  <si>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</si>
  <si>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</si>
  <si>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</si>
  <si>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</si>
  <si>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</si>
  <si>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</si>
  <si>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</si>
  <si>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</si>
  <si>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</si>
  <si>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</si>
  <si>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</si>
  <si>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</si>
  <si>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</si>
  <si>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</si>
  <si>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</si>
  <si>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</si>
  <si>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</si>
  <si>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</si>
  <si>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</si>
  <si>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</si>
  <si>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</si>
  <si>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</si>
  <si>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</si>
  <si>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</si>
  <si>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</si>
  <si>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</si>
  <si>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</si>
  <si>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</si>
  <si>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</si>
  <si>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</si>
  <si>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</si>
  <si>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</si>
  <si>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</si>
  <si>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</si>
  <si>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</si>
  <si>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</si>
  <si>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</si>
  <si>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</si>
  <si>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</si>
  <si>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</si>
  <si>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</si>
  <si>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</si>
  <si>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</si>
  <si>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</si>
  <si>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</si>
  <si>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</si>
  <si>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</si>
  <si>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</si>
  <si>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</si>
  <si>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</si>
  <si>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</si>
  <si>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</si>
  <si>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</si>
  <si>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</si>
  <si>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</si>
  <si>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</si>
  <si>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</si>
  <si>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</si>
  <si>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</si>
  <si>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</si>
  <si>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</si>
  <si>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</si>
  <si>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</si>
  <si>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</si>
  <si>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</si>
  <si>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</si>
  <si>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</si>
  <si>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</si>
  <si>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</si>
  <si>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</si>
  <si>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</si>
  <si>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</si>
  <si>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</si>
  <si>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</si>
  <si>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</si>
  <si>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</si>
  <si>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</si>
  <si>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</si>
  <si>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</si>
  <si>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</si>
  <si>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</si>
  <si>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</si>
  <si>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</si>
  <si>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</si>
  <si>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</si>
  <si>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</si>
  <si>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</si>
  <si>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</si>
  <si>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</si>
  <si>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</si>
  <si>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</si>
  <si>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</si>
  <si>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</si>
  <si>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</si>
  <si>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</si>
  <si>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</si>
  <si>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</si>
  <si>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</si>
  <si>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</si>
  <si>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</si>
  <si>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</si>
  <si>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</si>
  <si>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</si>
  <si>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</si>
  <si>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</si>
  <si>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</si>
  <si>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</si>
  <si>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</si>
  <si>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</si>
  <si>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</si>
  <si>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</si>
  <si>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</si>
  <si>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</si>
  <si>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</si>
  <si>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</si>
  <si>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</si>
  <si>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</si>
  <si>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</si>
  <si>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</si>
  <si>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</si>
  <si>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</si>
  <si>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</si>
  <si>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</si>
  <si>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</si>
  <si>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</si>
  <si>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</si>
  <si>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</si>
  <si>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</si>
  <si>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</si>
  <si>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</si>
  <si>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</si>
  <si>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</si>
  <si>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</si>
  <si>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</si>
  <si>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</si>
  <si>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</si>
  <si>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</si>
  <si>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</si>
  <si>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</si>
  <si>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</si>
  <si>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</si>
  <si>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</si>
  <si>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</si>
  <si>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</si>
  <si>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</si>
  <si>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</si>
  <si>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</si>
  <si>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</si>
  <si>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</si>
  <si>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</si>
  <si>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</si>
  <si>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</si>
  <si>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</si>
  <si>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</si>
  <si>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</si>
  <si>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</si>
  <si>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</si>
  <si>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</si>
  <si>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</si>
  <si>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</si>
  <si>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</si>
  <si>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</si>
  <si>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</si>
  <si>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</si>
  <si>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</si>
  <si>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</si>
  <si>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</si>
  <si>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</si>
  <si>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</si>
  <si>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</si>
  <si>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</si>
  <si>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</si>
  <si>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</si>
  <si>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</si>
  <si>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</si>
  <si>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</si>
  <si>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</si>
  <si>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</si>
  <si>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</si>
  <si>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</si>
  <si>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</si>
  <si>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</si>
  <si>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</si>
  <si>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</si>
  <si>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</si>
  <si>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</si>
  <si>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</si>
  <si>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</si>
  <si>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</si>
  <si>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</si>
  <si>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</si>
  <si>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</si>
  <si>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</si>
  <si>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</si>
  <si>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</si>
  <si>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</si>
  <si>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</si>
  <si>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</si>
  <si>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</si>
  <si>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</si>
  <si>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</si>
  <si>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</si>
  <si>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</si>
  <si>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</si>
  <si>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</si>
  <si>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</si>
  <si>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</si>
  <si>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</si>
  <si>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</si>
  <si>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</si>
  <si>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</si>
  <si>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</si>
  <si>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</si>
  <si>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</si>
  <si>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</si>
  <si>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</si>
  <si>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</si>
  <si>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</si>
  <si>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</si>
  <si>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</si>
  <si>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</si>
  <si>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</si>
  <si>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</si>
  <si>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</si>
  <si>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</si>
  <si>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</si>
  <si>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</si>
  <si>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</si>
  <si>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</si>
  <si>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</si>
  <si>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</si>
  <si>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</si>
  <si>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</si>
  <si>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</si>
  <si>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</si>
  <si>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</si>
  <si>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</si>
  <si>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</si>
  <si>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</si>
  <si>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</si>
  <si>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</si>
  <si>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</si>
  <si>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</si>
  <si>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</si>
  <si>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</si>
  <si>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</si>
  <si>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</si>
  <si>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</si>
  <si>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</si>
  <si>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</si>
  <si>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</si>
  <si>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</si>
  <si>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</si>
  <si>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</si>
  <si>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</si>
  <si>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</si>
  <si>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</si>
  <si>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</si>
  <si>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</si>
  <si>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</si>
  <si>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</si>
  <si>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</si>
  <si>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</si>
  <si>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</si>
  <si>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</si>
  <si>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</si>
  <si>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</si>
  <si>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</si>
  <si>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</si>
  <si>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</si>
  <si>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</si>
  <si>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</si>
  <si>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</si>
  <si>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</si>
  <si>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</si>
  <si>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</si>
  <si>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</si>
  <si>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</si>
  <si>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</si>
  <si>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</si>
  <si>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</si>
  <si>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</si>
  <si>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</si>
  <si>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</si>
  <si>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</si>
  <si>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</si>
  <si>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</si>
  <si>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</si>
  <si>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</si>
  <si>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</si>
  <si>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</si>
  <si>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</si>
  <si>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</si>
  <si>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</si>
  <si>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</si>
  <si>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</si>
  <si>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</si>
  <si>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</si>
  <si>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</si>
  <si>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</si>
  <si>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</si>
  <si>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</si>
  <si>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</si>
  <si>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</si>
  <si>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</si>
  <si>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</si>
  <si>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</si>
  <si>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</si>
  <si>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</si>
  <si>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</si>
  <si>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</si>
  <si>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</si>
  <si>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</si>
  <si>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</si>
  <si>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</si>
  <si>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</si>
  <si>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</si>
  <si>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</si>
  <si>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</si>
  <si>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</si>
  <si>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</si>
  <si>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</si>
  <si>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</si>
  <si>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</si>
  <si>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</si>
  <si>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</si>
  <si>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</si>
  <si>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</si>
  <si>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</si>
  <si>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</si>
  <si>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</si>
  <si>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</si>
  <si>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</si>
  <si>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</si>
  <si>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</si>
  <si>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</si>
  <si>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</si>
  <si>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</si>
  <si>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</si>
  <si>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</si>
  <si>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</si>
  <si>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</si>
  <si>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</si>
  <si>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</si>
  <si>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</si>
  <si>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</si>
  <si>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</si>
  <si>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</si>
  <si>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</si>
  <si>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</si>
  <si>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</si>
  <si>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</si>
  <si>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</si>
  <si>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</si>
  <si>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</si>
  <si>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</si>
  <si>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</si>
  <si>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</si>
  <si>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</si>
  <si>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</si>
  <si>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</si>
  <si>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</si>
  <si>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</si>
  <si>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</si>
  <si>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</si>
  <si>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</si>
  <si>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</si>
  <si>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</si>
  <si>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</si>
  <si>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</si>
  <si>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</si>
  <si>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</si>
  <si>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</si>
  <si>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</si>
  <si>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</si>
  <si>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</si>
  <si>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</si>
  <si>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</si>
  <si>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</si>
  <si>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</si>
  <si>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</si>
  <si>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</si>
  <si>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</si>
  <si>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</si>
  <si>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</si>
  <si>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</si>
  <si>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</si>
  <si>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</si>
  <si>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</si>
  <si>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</si>
  <si>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</si>
  <si>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</si>
  <si>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</si>
  <si>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</si>
  <si>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</si>
  <si>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</si>
  <si>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</si>
  <si>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</si>
  <si>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</si>
  <si>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</si>
  <si>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</si>
  <si>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</si>
  <si>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</si>
  <si>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</si>
  <si>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</si>
  <si>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</si>
  <si>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</si>
  <si>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</si>
  <si>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</si>
  <si>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</si>
  <si>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</si>
  <si>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</si>
  <si>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</si>
  <si>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</si>
  <si>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</si>
  <si>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</si>
  <si>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</si>
  <si>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</si>
  <si>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</si>
  <si>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</si>
  <si>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</si>
  <si>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</si>
  <si>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</si>
  <si>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</si>
  <si>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</si>
  <si>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</si>
  <si>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</si>
  <si>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</si>
  <si>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</si>
  <si>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</si>
  <si>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</si>
  <si>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</si>
  <si>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</si>
  <si>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</si>
  <si>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</si>
  <si>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</si>
  <si>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</si>
  <si>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</si>
  <si>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</si>
  <si>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</si>
  <si>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</si>
  <si>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</si>
  <si>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</si>
  <si>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</si>
  <si>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</si>
  <si>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</si>
  <si>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</si>
  <si>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</si>
  <si>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</si>
  <si>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</si>
  <si>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</si>
  <si>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</si>
  <si>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</si>
  <si>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</si>
  <si>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</si>
  <si>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</si>
  <si>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</si>
  <si>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</si>
  <si>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</si>
  <si>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</si>
  <si>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</si>
  <si>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</si>
  <si>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</si>
  <si>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</si>
  <si>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</si>
  <si>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</si>
  <si>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</si>
  <si>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</si>
  <si>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</si>
  <si>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</si>
  <si>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</si>
  <si>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</si>
  <si>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</si>
  <si>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</si>
  <si>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</si>
  <si>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</si>
  <si>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</si>
  <si>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</si>
  <si>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</si>
  <si>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</si>
  <si>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</si>
  <si>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</si>
  <si>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</si>
  <si>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</si>
  <si>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</si>
  <si>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</si>
  <si>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</si>
  <si>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</si>
  <si>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</si>
  <si>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</si>
  <si>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</si>
  <si>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</si>
  <si>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</si>
  <si>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</si>
  <si>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</si>
  <si>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</si>
  <si>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</si>
  <si>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</si>
  <si>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</si>
  <si>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</si>
  <si>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</si>
  <si>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</si>
  <si>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</si>
  <si>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</si>
  <si>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</si>
  <si>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</si>
  <si>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</si>
  <si>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</si>
  <si>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</si>
  <si>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</si>
  <si>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</si>
  <si>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</si>
  <si>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</si>
  <si>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</si>
  <si>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</si>
  <si>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</si>
  <si>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</si>
  <si>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</si>
  <si>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</si>
  <si>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</si>
  <si>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</si>
  <si>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</si>
  <si>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</si>
  <si>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</si>
  <si>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</si>
  <si>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</si>
  <si>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</si>
  <si>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</si>
  <si>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</si>
  <si>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</si>
  <si>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</si>
  <si>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</si>
  <si>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</si>
  <si>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</si>
  <si>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</si>
  <si>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</si>
  <si>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</si>
  <si>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</si>
  <si>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</si>
  <si>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</si>
  <si>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</si>
  <si>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</si>
  <si>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</si>
  <si>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</si>
  <si>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</si>
  <si>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</si>
  <si>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</si>
  <si>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</si>
  <si>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</si>
  <si>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</si>
  <si>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</si>
  <si>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</si>
  <si>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</si>
  <si>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</si>
  <si>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</si>
  <si>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</si>
  <si>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</si>
  <si>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</si>
  <si>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</si>
  <si>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</si>
  <si>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</si>
  <si>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</si>
  <si>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</si>
  <si>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</si>
  <si>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</si>
  <si>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</si>
  <si>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</si>
  <si>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</si>
  <si>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</si>
  <si>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</si>
  <si>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</si>
  <si>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</si>
  <si>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</si>
  <si>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</si>
  <si>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</si>
  <si>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</si>
  <si>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</si>
  <si>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</si>
  <si>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</si>
  <si>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</si>
  <si>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</si>
  <si>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</si>
  <si>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</si>
  <si>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</si>
  <si>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</si>
  <si>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</si>
  <si>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</si>
  <si>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</si>
  <si>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</si>
  <si>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</si>
  <si>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</si>
  <si>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</si>
  <si>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</si>
  <si>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</si>
  <si>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</si>
  <si>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</si>
  <si>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</si>
  <si>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</si>
  <si>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</si>
  <si>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</si>
  <si>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</si>
  <si>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</si>
  <si>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</si>
  <si>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</si>
  <si>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</si>
  <si>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</si>
  <si>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</si>
  <si>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</si>
  <si>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</si>
  <si>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</si>
  <si>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</si>
  <si>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</si>
  <si>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</si>
  <si>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</si>
  <si>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</si>
  <si>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</si>
  <si>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</si>
  <si>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</si>
  <si>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</si>
  <si>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</si>
  <si>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</si>
  <si>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</si>
  <si>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</si>
  <si>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</si>
  <si>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</si>
  <si>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</si>
  <si>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</si>
  <si>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</si>
  <si>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</si>
  <si>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</si>
  <si>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</si>
  <si>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</si>
  <si>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</si>
  <si>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</si>
  <si>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</si>
  <si>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</si>
  <si>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</si>
  <si>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</si>
  <si>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</si>
  <si>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</si>
  <si>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</si>
  <si>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</si>
  <si>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</si>
  <si>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</si>
  <si>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</si>
  <si>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</si>
  <si>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</si>
  <si>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</si>
  <si>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</si>
  <si>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</si>
  <si>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</si>
  <si>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</si>
  <si>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</si>
  <si>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</si>
  <si>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</si>
  <si>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</si>
  <si>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</si>
  <si>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</si>
  <si>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</si>
  <si>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</si>
  <si>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</si>
  <si>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</si>
  <si>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</si>
  <si>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</si>
  <si>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</si>
  <si>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</si>
  <si>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</si>
  <si>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</si>
  <si>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</si>
  <si>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</si>
  <si>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</si>
  <si>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</si>
  <si>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</si>
  <si>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</si>
  <si>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</si>
  <si>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</si>
  <si>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</si>
  <si>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</si>
  <si>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</si>
  <si>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</si>
  <si>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</si>
  <si>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</si>
  <si>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</si>
  <si>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</si>
  <si>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</si>
  <si>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</si>
  <si>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</si>
  <si>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</si>
  <si>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</si>
  <si>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</si>
  <si>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</si>
  <si>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</si>
  <si>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</si>
  <si>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</si>
  <si>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</si>
  <si>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</si>
  <si>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</si>
  <si>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</si>
  <si>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</si>
  <si>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</si>
  <si>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</si>
  <si>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</si>
  <si>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</si>
  <si>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</si>
  <si>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</si>
  <si>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</si>
  <si>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</si>
  <si>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</si>
  <si>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</si>
  <si>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</si>
  <si>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</si>
  <si>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</si>
  <si>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</si>
  <si>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</si>
  <si>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</si>
  <si>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</si>
  <si>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</si>
  <si>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</si>
  <si>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</si>
  <si>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</si>
  <si>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</si>
  <si>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</si>
  <si>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</si>
  <si>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</si>
  <si>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</si>
  <si>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</si>
  <si>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</si>
  <si>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</si>
  <si>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</si>
  <si>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</si>
  <si>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</si>
  <si>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</si>
  <si>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</si>
  <si>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</si>
  <si>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</si>
  <si>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</si>
  <si>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</si>
  <si>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</si>
  <si>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</si>
  <si>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</si>
  <si>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</si>
  <si>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</si>
  <si>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</si>
  <si>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</si>
  <si>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</si>
  <si>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</si>
  <si>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</si>
  <si>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</si>
  <si>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</si>
  <si>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</si>
  <si>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</si>
  <si>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</si>
  <si>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</si>
  <si>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</si>
  <si>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</si>
  <si>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</si>
  <si>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</si>
  <si>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</si>
  <si>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</si>
  <si>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</si>
  <si>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</si>
  <si>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</si>
  <si>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</si>
  <si>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</si>
  <si>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</si>
  <si>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</si>
  <si>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</si>
  <si>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</si>
  <si>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</si>
  <si>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</si>
  <si>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</si>
  <si>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</si>
  <si>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</si>
  <si>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</si>
  <si>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</si>
  <si>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</si>
  <si>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</si>
  <si>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</si>
  <si>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</si>
  <si>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</si>
  <si>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</si>
  <si>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</si>
  <si>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</si>
  <si>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</si>
  <si>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</si>
  <si>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</si>
  <si>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</si>
  <si>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</si>
  <si>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</si>
  <si>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</si>
  <si>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</si>
  <si>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</si>
  <si>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</si>
  <si>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</si>
  <si>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</si>
  <si>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</si>
  <si>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</si>
  <si>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</si>
  <si>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</si>
  <si>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</si>
  <si>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</si>
  <si>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</si>
  <si>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</si>
  <si>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</si>
  <si>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</si>
  <si>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</si>
  <si>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</si>
  <si>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</si>
  <si>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</si>
  <si>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</si>
  <si>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</si>
  <si>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</si>
  <si>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</si>
  <si>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</si>
  <si>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</si>
  <si>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</si>
  <si>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</si>
  <si>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</si>
  <si>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</si>
  <si>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</si>
  <si>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</si>
  <si>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</si>
  <si>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</si>
  <si>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</si>
  <si>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</si>
  <si>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</si>
  <si>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</si>
  <si>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</si>
  <si>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</si>
  <si>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</si>
  <si>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</si>
  <si>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</si>
  <si>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</si>
  <si>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</si>
  <si>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</si>
  <si>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</si>
  <si>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</si>
  <si>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</si>
  <si>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</si>
  <si>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</si>
  <si>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</si>
  <si>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</si>
  <si>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</si>
  <si>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</si>
  <si>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</si>
  <si>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</si>
  <si>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</si>
  <si>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</si>
  <si>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</si>
  <si>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</si>
  <si>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</si>
  <si>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</si>
  <si>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</si>
  <si>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</si>
  <si>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</si>
  <si>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</si>
  <si>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</si>
  <si>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</si>
  <si>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</si>
  <si>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</si>
  <si>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</si>
  <si>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</si>
  <si>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</si>
  <si>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</si>
  <si>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</si>
  <si>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</si>
  <si>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</si>
  <si>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</si>
  <si>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</si>
  <si>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</si>
  <si>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</si>
  <si>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</si>
  <si>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</si>
  <si>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</si>
  <si>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</si>
  <si>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</si>
  <si>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</si>
  <si>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</si>
  <si>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</si>
  <si>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</si>
  <si>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</si>
  <si>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</si>
  <si>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</si>
  <si>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</si>
  <si>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</si>
  <si>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</si>
  <si>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</si>
  <si>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</si>
  <si>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</si>
  <si>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</si>
  <si>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</si>
  <si>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</si>
  <si>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</si>
  <si>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</si>
  <si>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</si>
  <si>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</si>
  <si>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</si>
  <si>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</si>
  <si>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</si>
  <si>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</si>
  <si>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</si>
  <si>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</si>
  <si>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</si>
  <si>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</si>
  <si>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</si>
  <si>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</si>
  <si>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</si>
  <si>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</si>
  <si>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</si>
  <si>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</si>
  <si>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</si>
  <si>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</si>
  <si>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</si>
  <si>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</si>
  <si>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</si>
  <si>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</si>
  <si>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</si>
  <si>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</si>
  <si>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</si>
  <si>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</si>
  <si>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</si>
  <si>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</si>
  <si>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</si>
  <si>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</si>
  <si>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</si>
  <si>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</si>
  <si>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</si>
  <si>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</si>
  <si>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</si>
  <si>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</si>
  <si>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</si>
  <si>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</si>
  <si>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</si>
  <si>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</si>
  <si>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</si>
  <si>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</si>
  <si>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</si>
  <si>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</si>
  <si>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</si>
  <si>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</si>
  <si>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</si>
  <si>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</si>
  <si>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</si>
  <si>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</si>
  <si>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</si>
  <si>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</si>
  <si>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</si>
  <si>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</si>
  <si>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</si>
  <si>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</si>
  <si>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</si>
  <si>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</si>
  <si>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</si>
  <si>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</si>
  <si>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</si>
  <si>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</si>
  <si>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</si>
  <si>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</si>
  <si>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</si>
  <si>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</si>
  <si>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</si>
  <si>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</si>
  <si>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</si>
  <si>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</si>
  <si>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</si>
  <si>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</si>
  <si>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</si>
  <si>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</si>
  <si>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</si>
  <si>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</si>
  <si>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</si>
  <si>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</si>
  <si>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</si>
  <si>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</si>
  <si>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</si>
  <si>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</si>
  <si>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</si>
  <si>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</si>
  <si>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</si>
  <si>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</si>
  <si>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</si>
  <si>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</si>
  <si>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</si>
  <si>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</si>
  <si>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</si>
  <si>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</si>
  <si>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</si>
  <si>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</si>
  <si>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</si>
  <si>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</si>
  <si>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</si>
  <si>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</si>
  <si>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</si>
  <si>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</si>
  <si>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</si>
  <si>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</si>
  <si>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</si>
  <si>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</si>
  <si>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</si>
  <si>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</si>
  <si>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</si>
  <si>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</si>
  <si>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</si>
  <si>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</si>
  <si>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</si>
  <si>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</si>
  <si>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</si>
  <si>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</si>
  <si>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</si>
  <si>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</si>
  <si>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</si>
  <si>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</si>
  <si>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</si>
  <si>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</si>
  <si>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</si>
  <si>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</si>
  <si>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</si>
  <si>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</si>
  <si>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</si>
  <si>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</si>
  <si>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</si>
  <si>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</si>
  <si>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</si>
  <si>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</si>
  <si>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</si>
  <si>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</si>
  <si>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</si>
  <si>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</si>
  <si>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</si>
  <si>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</si>
  <si>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</si>
  <si>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</si>
  <si>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</si>
  <si>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</si>
  <si>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</si>
  <si>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</si>
  <si>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</si>
  <si>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</si>
  <si>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</si>
  <si>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</si>
  <si>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</si>
  <si>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</si>
  <si>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</si>
  <si>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</si>
  <si>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</si>
  <si>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</si>
  <si>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</si>
  <si>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</si>
  <si>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</si>
  <si>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</si>
  <si>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</si>
  <si>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</si>
  <si>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</si>
  <si>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</si>
  <si>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</si>
  <si>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</si>
  <si>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</si>
  <si>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</si>
  <si>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</si>
  <si>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</si>
  <si>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</si>
  <si>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</si>
  <si>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</si>
  <si>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</si>
  <si>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</si>
  <si>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</si>
  <si>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</si>
  <si>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</si>
  <si>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</si>
  <si>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</si>
  <si>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</si>
  <si>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</si>
  <si>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</si>
  <si>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</si>
  <si>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</si>
  <si>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</si>
  <si>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</si>
  <si>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</si>
  <si>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</si>
  <si>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</si>
  <si>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</si>
  <si>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</si>
  <si>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</si>
  <si>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</si>
  <si>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</si>
  <si>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</si>
  <si>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</si>
  <si>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</si>
  <si>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</si>
  <si>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</si>
  <si>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</si>
  <si>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</si>
  <si>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</si>
  <si>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</si>
  <si>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</si>
  <si>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</si>
  <si>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</si>
  <si>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</si>
  <si>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</si>
  <si>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</si>
  <si>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</si>
  <si>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</si>
  <si>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</si>
  <si>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</si>
  <si>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</si>
  <si>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</si>
  <si>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</si>
  <si>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</si>
  <si>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</si>
  <si>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</si>
  <si>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</si>
  <si>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</si>
  <si>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</si>
  <si>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</si>
  <si>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</si>
  <si>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</si>
  <si>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</si>
  <si>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</si>
  <si>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</si>
  <si>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</si>
  <si>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</si>
  <si>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</si>
  <si>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</si>
  <si>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</si>
  <si>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</si>
  <si>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</si>
  <si>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</si>
  <si>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</si>
  <si>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</si>
  <si>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</si>
  <si>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</si>
  <si>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</si>
  <si>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</si>
  <si>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</si>
  <si>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</si>
  <si>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</si>
  <si>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</si>
  <si>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</si>
  <si>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</si>
  <si>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</si>
  <si>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</si>
  <si>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</si>
  <si>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</si>
  <si>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</si>
  <si>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</si>
  <si>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</si>
  <si>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</si>
  <si>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</si>
  <si>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</si>
  <si>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</si>
  <si>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</si>
  <si>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</si>
  <si>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</si>
  <si>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</si>
  <si>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</si>
  <si>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</si>
  <si>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</si>
  <si>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</si>
  <si>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</si>
  <si>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</si>
  <si>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</si>
  <si>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</si>
  <si>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</si>
  <si>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</si>
  <si>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</si>
  <si>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</si>
  <si>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</si>
  <si>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</si>
  <si>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</si>
  <si>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</si>
  <si>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</si>
  <si>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</si>
  <si>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</si>
  <si>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</si>
  <si>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</si>
  <si>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</si>
  <si>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</si>
  <si>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</si>
  <si>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</si>
  <si>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</si>
  <si>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</si>
  <si>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</si>
  <si>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</si>
  <si>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</si>
  <si>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</si>
  <si>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</si>
  <si>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</si>
  <si>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</si>
  <si>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</si>
  <si>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</si>
  <si>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</si>
  <si>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</si>
  <si>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</si>
  <si>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</si>
  <si>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</si>
  <si>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</si>
  <si>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</si>
  <si>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</si>
  <si>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</si>
  <si>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</si>
  <si>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</si>
  <si>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</si>
  <si>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</si>
  <si>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</si>
  <si>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</si>
  <si>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</si>
  <si>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</si>
  <si>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</si>
  <si>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</si>
  <si>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</si>
  <si>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</si>
  <si>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</si>
  <si>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</si>
  <si>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</si>
  <si>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</si>
  <si>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</si>
  <si>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</si>
  <si>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</si>
  <si>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</si>
  <si>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</si>
  <si>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</si>
  <si>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</si>
  <si>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</si>
  <si>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</si>
  <si>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</si>
  <si>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</si>
  <si>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</si>
  <si>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</si>
  <si>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</si>
  <si>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</si>
  <si>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</si>
  <si>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</si>
  <si>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</si>
  <si>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</si>
  <si>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</si>
  <si>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</si>
  <si>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</si>
  <si>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</si>
  <si>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</si>
  <si>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</si>
  <si>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</si>
  <si>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</si>
  <si>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</si>
  <si>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</si>
  <si>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</si>
  <si>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</si>
  <si>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</si>
  <si>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</si>
  <si>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</si>
  <si>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</si>
  <si>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</si>
  <si>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</si>
  <si>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</si>
  <si>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</si>
  <si>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</si>
  <si>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</si>
  <si>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</si>
  <si>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</si>
  <si>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</si>
  <si>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</si>
  <si>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</si>
  <si>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</si>
  <si>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</si>
  <si>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</si>
  <si>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</si>
  <si>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</si>
  <si>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</si>
  <si>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</si>
  <si>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</si>
  <si>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</si>
  <si>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</si>
  <si>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</si>
  <si>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</si>
  <si>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</si>
  <si>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</si>
  <si>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</si>
  <si>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</si>
  <si>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</si>
  <si>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</si>
  <si>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</si>
  <si>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</si>
  <si>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</si>
  <si>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</si>
  <si>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</si>
  <si>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</si>
  <si>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</si>
  <si>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</si>
  <si>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</si>
  <si>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</si>
  <si>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</si>
  <si>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</si>
  <si>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</si>
  <si>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</si>
  <si>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</si>
  <si>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</si>
  <si>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</si>
  <si>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</si>
  <si>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</si>
  <si>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</si>
  <si>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</si>
  <si>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</si>
  <si>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</si>
  <si>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</si>
  <si>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</si>
  <si>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</si>
  <si>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</si>
  <si>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</si>
  <si>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</si>
  <si>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</si>
  <si>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</si>
  <si>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</si>
  <si>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</si>
  <si>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</si>
  <si>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</si>
  <si>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</si>
  <si>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</si>
  <si>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</si>
  <si>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</si>
  <si>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</si>
  <si>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</si>
  <si>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</si>
  <si>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</si>
  <si>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</si>
  <si>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</si>
  <si>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</si>
  <si>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</si>
  <si>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</si>
  <si>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</si>
  <si>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</si>
  <si>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</si>
  <si>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</si>
  <si>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</si>
  <si>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</si>
  <si>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</si>
  <si>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</si>
  <si>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</si>
  <si>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</si>
  <si>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</si>
  <si>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</si>
  <si>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</si>
  <si>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</si>
  <si>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</si>
  <si>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</si>
  <si>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</si>
  <si>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</si>
  <si>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</si>
  <si>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</si>
  <si>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</si>
  <si>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</si>
  <si>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</si>
  <si>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</si>
  <si>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</si>
  <si>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</si>
  <si>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</si>
  <si>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</si>
  <si>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</si>
  <si>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</si>
  <si>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</si>
  <si>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</si>
  <si>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</si>
  <si>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</si>
  <si>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</si>
  <si>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</si>
  <si>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</si>
  <si>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</si>
  <si>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</si>
  <si>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</si>
  <si>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</si>
  <si>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</si>
  <si>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</si>
  <si>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</si>
  <si>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</si>
  <si>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</si>
  <si>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</si>
  <si>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</si>
  <si>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</si>
  <si>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</si>
  <si>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</si>
  <si>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</si>
  <si>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</si>
  <si>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</si>
  <si>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</si>
  <si>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</si>
  <si>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</si>
  <si>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</si>
  <si>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</si>
  <si>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</si>
  <si>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</si>
  <si>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</si>
  <si>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</si>
  <si>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</si>
  <si>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</si>
  <si>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</si>
  <si>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</si>
  <si>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</si>
  <si>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</si>
  <si>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</si>
  <si>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</si>
  <si>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</si>
  <si>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</si>
  <si>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</si>
  <si>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</si>
  <si>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</si>
  <si>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</si>
  <si>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</si>
  <si>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</si>
  <si>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</si>
  <si>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</si>
  <si>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</si>
  <si>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</si>
  <si>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</si>
  <si>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</si>
  <si>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</si>
  <si>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</si>
  <si>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</si>
  <si>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</si>
  <si>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</si>
  <si>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</si>
  <si>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</si>
  <si>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</si>
  <si>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</si>
  <si>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</si>
  <si>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</si>
  <si>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</si>
  <si>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</si>
  <si>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</si>
  <si>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</si>
  <si>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</si>
  <si>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</si>
  <si>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</si>
  <si>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</si>
  <si>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</si>
  <si>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</si>
  <si>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</si>
  <si>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</si>
  <si>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</si>
  <si>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</si>
  <si>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</si>
  <si>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</si>
  <si>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</si>
  <si>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</si>
  <si>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</si>
  <si>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</si>
  <si>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</si>
  <si>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</si>
  <si>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</si>
  <si>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</si>
  <si>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</si>
  <si>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</si>
  <si>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</si>
  <si>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</si>
  <si>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</si>
  <si>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</si>
  <si>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</si>
  <si>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</si>
  <si>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</si>
  <si>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</si>
  <si>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</si>
  <si>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</si>
  <si>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</si>
  <si>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</si>
  <si>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</si>
  <si>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</si>
  <si>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</si>
  <si>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</si>
  <si>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</si>
  <si>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</si>
  <si>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</si>
  <si>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</si>
  <si>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</si>
  <si>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</si>
  <si>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</si>
  <si>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</si>
  <si>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</si>
  <si>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</si>
  <si>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</si>
  <si>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</si>
  <si>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</si>
  <si>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</si>
  <si>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</si>
  <si>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</si>
  <si>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</si>
  <si>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</si>
  <si>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</si>
  <si>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</si>
  <si>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</si>
  <si>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</si>
  <si>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</si>
  <si>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</si>
  <si>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</si>
  <si>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</si>
  <si>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</si>
  <si>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</si>
  <si>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</si>
  <si>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</si>
  <si>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</si>
  <si>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</si>
  <si>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</si>
  <si>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</si>
  <si>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</si>
  <si>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</si>
  <si>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</si>
  <si>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</si>
  <si>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</si>
  <si>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</si>
  <si>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</si>
  <si>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</si>
  <si>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</si>
  <si>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</si>
  <si>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</si>
  <si>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</si>
  <si>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</si>
  <si>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</si>
  <si>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</si>
  <si>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</si>
  <si>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</si>
  <si>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</si>
  <si>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</si>
  <si>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</si>
  <si>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</si>
  <si>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</si>
  <si>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</si>
  <si>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</si>
  <si>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</si>
  <si>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</si>
  <si>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</si>
  <si>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</si>
  <si>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</si>
  <si>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</si>
  <si>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</si>
  <si>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</si>
  <si>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</si>
  <si>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</si>
  <si>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</si>
  <si>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</si>
  <si>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</si>
  <si>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</si>
  <si>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</si>
  <si>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</si>
  <si>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</si>
  <si>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</si>
  <si>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</si>
  <si>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</si>
  <si>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</si>
  <si>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</si>
  <si>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</si>
  <si>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</si>
  <si>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</si>
  <si>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</si>
  <si>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</si>
  <si>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</si>
  <si>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</si>
  <si>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</si>
  <si>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</si>
  <si>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</si>
  <si>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</si>
  <si>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</si>
  <si>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</si>
  <si>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</si>
  <si>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</si>
  <si>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</si>
  <si>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</si>
  <si>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</si>
  <si>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</si>
  <si>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</si>
  <si>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</si>
  <si>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</si>
  <si>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</si>
  <si>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</si>
  <si>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</si>
  <si>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</si>
  <si>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</si>
  <si>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</si>
  <si>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</si>
  <si>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</si>
  <si>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</si>
  <si>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</si>
  <si>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</si>
  <si>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</si>
  <si>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</si>
  <si>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</si>
  <si>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</si>
  <si>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</si>
  <si>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</si>
  <si>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</si>
  <si>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</si>
  <si>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</si>
  <si>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</si>
  <si>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</si>
  <si>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</si>
  <si>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</si>
  <si>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</si>
  <si>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</si>
  <si>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</si>
  <si>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</si>
  <si>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</si>
  <si>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</si>
  <si>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</si>
  <si>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</si>
  <si>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</si>
  <si>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</si>
  <si>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</si>
  <si>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</si>
  <si>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</si>
  <si>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</si>
  <si>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</si>
  <si>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</si>
  <si>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</si>
  <si>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</si>
  <si>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</si>
  <si>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</si>
  <si>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</si>
  <si>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</si>
  <si>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</si>
  <si>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</si>
  <si>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</si>
  <si>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</si>
  <si>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</si>
  <si>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</si>
  <si>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</si>
  <si>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</si>
  <si>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</si>
  <si>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</si>
  <si>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</si>
  <si>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</si>
  <si>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</si>
  <si>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</si>
  <si>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</si>
  <si>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</si>
  <si>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</si>
  <si>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</si>
  <si>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</si>
  <si>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</si>
  <si>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</si>
  <si>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</si>
  <si>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</si>
  <si>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</si>
  <si>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</si>
  <si>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</si>
  <si>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</si>
  <si>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</si>
  <si>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</si>
  <si>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</si>
  <si>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</si>
  <si>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</si>
  <si>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</si>
  <si>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</si>
  <si>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</si>
  <si>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</si>
  <si>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</si>
  <si>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</si>
  <si>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</si>
  <si>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</si>
  <si>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</si>
  <si>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</si>
  <si>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</si>
  <si>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</si>
  <si>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</si>
  <si>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</si>
  <si>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</si>
  <si>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</si>
  <si>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</si>
  <si>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</si>
  <si>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</si>
  <si>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</si>
  <si>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</si>
  <si>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</si>
  <si>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</si>
  <si>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</si>
  <si>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</si>
  <si>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</si>
  <si>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</si>
  <si>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</si>
  <si>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</si>
  <si>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</si>
  <si>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</si>
  <si>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</si>
  <si>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</si>
  <si>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</si>
  <si>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</si>
  <si>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</si>
  <si>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</si>
  <si>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</si>
  <si>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</si>
  <si>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</si>
  <si>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</si>
  <si>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</si>
  <si>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</si>
  <si>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</si>
  <si>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</si>
  <si>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</si>
  <si>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</si>
  <si>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</si>
  <si>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</si>
  <si>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</si>
  <si>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</si>
  <si>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</si>
  <si>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</si>
  <si>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</si>
  <si>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</si>
  <si>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</si>
  <si>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</si>
  <si>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</si>
  <si>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</si>
  <si>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</si>
  <si>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</si>
  <si>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</si>
  <si>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</si>
  <si>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</si>
  <si>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</si>
  <si>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</si>
  <si>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</si>
  <si>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</si>
  <si>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</si>
  <si>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</si>
  <si>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</si>
  <si>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</si>
  <si>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</si>
  <si>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</si>
  <si>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</si>
  <si>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</si>
  <si>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</si>
  <si>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</si>
  <si>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</si>
  <si>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</si>
  <si>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</si>
  <si>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</si>
  <si>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</si>
  <si>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</si>
  <si>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</si>
  <si>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</si>
  <si>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</si>
  <si>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</si>
  <si>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</si>
  <si>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</si>
  <si>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</si>
  <si>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</si>
  <si>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</si>
  <si>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</si>
  <si>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</si>
  <si>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</si>
  <si>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</si>
  <si>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</si>
  <si>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</si>
  <si>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</si>
  <si>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</si>
  <si>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</si>
  <si>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</si>
  <si>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</si>
  <si>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</si>
  <si>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</si>
  <si>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</si>
  <si>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</si>
  <si>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</si>
  <si>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</si>
  <si>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</si>
  <si>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</si>
  <si>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</si>
  <si>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</si>
  <si>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</si>
  <si>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</si>
  <si>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</si>
  <si>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</si>
  <si>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</si>
  <si>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</si>
  <si>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</si>
  <si>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</si>
  <si>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</si>
  <si>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</si>
  <si>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</si>
  <si>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</si>
  <si>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</si>
  <si>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</si>
  <si>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</si>
  <si>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</si>
  <si>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</si>
  <si>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</si>
  <si>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</si>
  <si>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</si>
  <si>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</si>
  <si>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</si>
  <si>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</si>
  <si>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</si>
  <si>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</si>
  <si>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</si>
  <si>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</si>
  <si>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</si>
  <si>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</si>
  <si>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</si>
  <si>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</si>
  <si>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</si>
  <si>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</si>
  <si>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</si>
  <si>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</si>
  <si>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</si>
  <si>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</si>
  <si>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</si>
  <si>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</si>
  <si>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</si>
  <si>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</si>
  <si>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</si>
  <si>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</si>
  <si>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</si>
  <si>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</si>
  <si>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</si>
  <si>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</si>
  <si>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</si>
  <si>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</si>
  <si>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</si>
  <si>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</si>
  <si>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</si>
  <si>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</si>
  <si>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</si>
  <si>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</si>
  <si>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</si>
  <si>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</si>
  <si>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</si>
  <si>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</si>
  <si>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</si>
  <si>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</si>
  <si>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</si>
  <si>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</si>
  <si>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</si>
  <si>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</si>
  <si>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</si>
  <si>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</si>
  <si>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</si>
  <si>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</si>
  <si>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</si>
  <si>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</si>
  <si>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</si>
  <si>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</si>
  <si>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</si>
  <si>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</si>
  <si>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</si>
  <si>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</si>
  <si>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</si>
  <si>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</si>
  <si>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</si>
  <si>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</si>
  <si>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</si>
  <si>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</si>
  <si>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</si>
  <si>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</si>
  <si>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</si>
  <si>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</si>
  <si>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</si>
  <si>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</si>
  <si>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</si>
  <si>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</si>
  <si>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</si>
  <si>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</si>
  <si>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</si>
  <si>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</si>
  <si>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</si>
  <si>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</si>
  <si>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</si>
  <si>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</si>
  <si>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</si>
  <si>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</si>
  <si>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</si>
  <si>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</si>
  <si>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</si>
  <si>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</si>
  <si>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</si>
  <si>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</si>
  <si>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</si>
  <si>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</si>
  <si>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</si>
  <si>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</si>
  <si>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</si>
  <si>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</si>
  <si>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</si>
  <si>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</si>
  <si>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</si>
  <si>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</si>
  <si>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</si>
  <si>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</si>
  <si>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</si>
  <si>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</si>
  <si>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</si>
  <si>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</si>
  <si>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</si>
  <si>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</si>
  <si>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</si>
  <si>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</si>
  <si>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</si>
  <si>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</si>
  <si>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</si>
  <si>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</si>
  <si>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</si>
  <si>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</si>
  <si>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</si>
  <si>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</si>
  <si>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</si>
  <si>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</si>
  <si>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</si>
  <si>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</si>
  <si>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</si>
  <si>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</si>
  <si>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</si>
  <si>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</si>
  <si>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</si>
  <si>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</si>
  <si>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</si>
  <si>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</si>
  <si>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</si>
  <si>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</si>
  <si>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</si>
  <si>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</si>
  <si>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</si>
  <si>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</si>
  <si>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</si>
  <si>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</si>
  <si>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</si>
  <si>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</si>
  <si>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</si>
  <si>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</si>
  <si>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</si>
  <si>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</si>
  <si>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</si>
  <si>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</si>
  <si>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</si>
  <si>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</si>
  <si>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</si>
  <si>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</si>
  <si>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</si>
  <si>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</si>
  <si>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</si>
  <si>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</si>
  <si>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</si>
  <si>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</si>
  <si>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</si>
  <si>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</si>
  <si>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</si>
  <si>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</si>
  <si>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</si>
  <si>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</si>
  <si>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</si>
  <si>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</si>
  <si>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</si>
  <si>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</si>
  <si>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</si>
  <si>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</si>
  <si>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</si>
  <si>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</si>
  <si>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</si>
  <si>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</si>
  <si>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</si>
  <si>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</si>
  <si>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</si>
  <si>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</si>
  <si>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</si>
  <si>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</si>
  <si>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</si>
  <si>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</si>
  <si>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</si>
  <si>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</si>
  <si>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</si>
  <si>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</si>
  <si>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</si>
  <si>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</si>
  <si>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</si>
  <si>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</si>
  <si>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</si>
  <si>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</si>
  <si>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</si>
  <si>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</si>
  <si>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</si>
  <si>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</si>
  <si>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</si>
  <si>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</si>
  <si>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</si>
  <si>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</si>
  <si>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</si>
  <si>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</si>
  <si>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</si>
  <si>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</si>
  <si>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</si>
  <si>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</si>
  <si>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</si>
  <si>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</si>
  <si>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</si>
  <si>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</si>
  <si>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</si>
  <si>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</si>
  <si>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</si>
  <si>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</si>
  <si>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</si>
  <si>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</si>
  <si>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</si>
  <si>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</si>
  <si>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</si>
  <si>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</si>
  <si>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</si>
  <si>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</si>
  <si>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</si>
  <si>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</si>
  <si>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</si>
  <si>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</si>
  <si>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</si>
  <si>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</si>
  <si>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</si>
  <si>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</si>
  <si>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</si>
  <si>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</si>
  <si>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</si>
  <si>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</si>
  <si>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</si>
  <si>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</si>
  <si>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</si>
  <si>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</si>
  <si>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</si>
  <si>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</si>
  <si>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</si>
  <si>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</si>
  <si>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</si>
  <si>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</si>
  <si>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</si>
  <si>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</si>
  <si>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</si>
  <si>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</si>
  <si>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</si>
  <si>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</si>
  <si>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</si>
  <si>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</si>
  <si>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</si>
  <si>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</si>
  <si>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</si>
  <si>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</si>
  <si>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</si>
  <si>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</si>
  <si>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</si>
  <si>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</si>
  <si>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</si>
  <si>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</si>
  <si>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</si>
  <si>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</si>
  <si>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</si>
  <si>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</si>
  <si>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</si>
  <si>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</si>
  <si>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</si>
  <si>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</si>
  <si>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</si>
  <si>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</si>
  <si>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</si>
  <si>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</si>
  <si>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</si>
  <si>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</si>
  <si>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</si>
  <si>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</si>
  <si>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</si>
  <si>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</si>
  <si>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</si>
  <si>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</si>
  <si>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</si>
  <si>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</si>
  <si>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</si>
  <si>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</si>
  <si>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</si>
  <si>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</si>
  <si>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</si>
  <si>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</si>
  <si>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</si>
  <si>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</si>
  <si>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</si>
  <si>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</si>
  <si>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</si>
  <si>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</si>
  <si>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</si>
  <si>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</si>
  <si>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</si>
  <si>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</si>
  <si>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</si>
  <si>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</si>
  <si>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</si>
  <si>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</si>
  <si>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</si>
  <si>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</si>
  <si>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</si>
  <si>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</si>
  <si>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</si>
  <si>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</si>
  <si>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</si>
  <si>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</si>
  <si>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</si>
  <si>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</si>
  <si>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</si>
  <si>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</si>
  <si>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</si>
  <si>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</si>
  <si>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</si>
  <si>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</si>
  <si>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</si>
  <si>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</si>
  <si>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</si>
  <si>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</si>
  <si>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</si>
  <si>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</si>
  <si>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</si>
  <si>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</si>
  <si>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</si>
  <si>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</si>
  <si>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</si>
  <si>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</si>
  <si>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</si>
  <si>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</si>
  <si>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</si>
  <si>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</si>
  <si>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</si>
  <si>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</si>
  <si>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</si>
  <si>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</si>
  <si>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</si>
  <si>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</si>
  <si>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</si>
  <si>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</si>
  <si>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</si>
  <si>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</si>
  <si>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</si>
  <si>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</si>
  <si>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</si>
  <si>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</si>
  <si>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</si>
  <si>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</si>
  <si>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</si>
  <si>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</si>
  <si>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</si>
  <si>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</si>
  <si>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</si>
  <si>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</si>
  <si>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</si>
  <si>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</si>
  <si>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</si>
  <si>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</si>
  <si>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</si>
  <si>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</si>
  <si>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</si>
  <si>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</si>
  <si>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</si>
  <si>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</si>
  <si>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</si>
  <si>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</si>
  <si>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</si>
  <si>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</si>
  <si>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</si>
  <si>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</si>
  <si>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</si>
  <si>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</si>
  <si>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</si>
  <si>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</si>
  <si>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</si>
  <si>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</si>
  <si>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</si>
  <si>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</si>
  <si>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</si>
  <si>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</si>
  <si>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</si>
  <si>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</si>
  <si>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</si>
  <si>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</si>
  <si>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</si>
  <si>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</si>
  <si>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</si>
  <si>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</si>
  <si>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</si>
  <si>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</si>
  <si>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</si>
  <si>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</si>
  <si>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</si>
  <si>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</si>
  <si>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</si>
  <si>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</si>
  <si>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</si>
  <si>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</si>
  <si>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</si>
  <si>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</si>
  <si>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</si>
  <si>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</si>
  <si>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</si>
  <si>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</si>
  <si>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</si>
  <si>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</si>
  <si>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</si>
  <si>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</si>
  <si>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</si>
  <si>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</si>
  <si>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</si>
  <si>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</si>
  <si>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</si>
  <si>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</si>
  <si>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</si>
  <si>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</si>
  <si>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</si>
  <si>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</si>
  <si>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</si>
  <si>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</si>
  <si>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</si>
  <si>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</si>
  <si>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</si>
  <si>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</si>
  <si>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</si>
  <si>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</si>
  <si>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</si>
  <si>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</si>
  <si>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</si>
  <si>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</si>
  <si>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</si>
  <si>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</si>
  <si>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</si>
  <si>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</si>
  <si>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</si>
  <si>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</si>
  <si>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</si>
  <si>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</si>
  <si>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</si>
  <si>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</si>
  <si>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</si>
  <si>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</si>
  <si>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</si>
  <si>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</si>
  <si>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</si>
  <si>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</si>
  <si>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</si>
  <si>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</si>
  <si>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</si>
  <si>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</si>
  <si>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</si>
  <si>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</si>
  <si>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</si>
  <si>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</si>
  <si>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</si>
  <si>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</si>
  <si>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</si>
  <si>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</si>
  <si>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</si>
  <si>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</si>
  <si>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</si>
  <si>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</si>
  <si>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</si>
  <si>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</si>
  <si>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</si>
  <si>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</si>
  <si>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</si>
  <si>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</si>
  <si>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</si>
  <si>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</si>
  <si>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</si>
  <si>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</si>
  <si>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</si>
  <si>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</si>
  <si>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</si>
  <si>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</si>
  <si>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</si>
  <si>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</si>
  <si>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</si>
  <si>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</si>
  <si>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</si>
  <si>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</si>
  <si>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</si>
  <si>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</si>
  <si>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</si>
  <si>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</si>
  <si>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</si>
  <si>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</si>
  <si>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</si>
  <si>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</si>
  <si>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</si>
  <si>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</si>
  <si>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</si>
  <si>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</si>
  <si>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</si>
  <si>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</si>
  <si>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</si>
  <si>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</si>
  <si>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</si>
  <si>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</si>
  <si>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</si>
  <si>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</si>
  <si>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</si>
  <si>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</si>
  <si>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</si>
  <si>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</si>
  <si>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</si>
  <si>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</si>
  <si>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</si>
  <si>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</si>
  <si>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</si>
  <si>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</si>
  <si>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</si>
  <si>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</si>
  <si>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</si>
  <si>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</si>
  <si>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</si>
  <si>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</si>
  <si>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</si>
  <si>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</si>
  <si>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</si>
  <si>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</si>
  <si>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</si>
  <si>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</si>
  <si>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</si>
  <si>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</si>
  <si>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</si>
  <si>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</si>
  <si>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</si>
  <si>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</si>
  <si>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</si>
  <si>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</si>
  <si>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</si>
  <si>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</si>
  <si>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</si>
  <si>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</si>
  <si>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</si>
  <si>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</si>
  <si>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</si>
  <si>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</si>
  <si>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</si>
  <si>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</si>
  <si>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</si>
  <si>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</si>
  <si>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</si>
  <si>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</si>
  <si>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</si>
  <si>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</si>
  <si>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</si>
  <si>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</si>
  <si>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</si>
  <si>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</si>
  <si>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</si>
  <si>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</si>
  <si>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</si>
  <si>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</si>
  <si>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</si>
  <si>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</si>
  <si>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</si>
  <si>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</si>
  <si>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</si>
  <si>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</si>
  <si>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</si>
  <si>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</si>
  <si>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</si>
  <si>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</si>
  <si>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</si>
  <si>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</si>
  <si>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</si>
  <si>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</si>
  <si>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</si>
  <si>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</si>
  <si>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</si>
  <si>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</si>
  <si>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</si>
  <si>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</si>
  <si>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</si>
  <si>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</si>
  <si>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</si>
  <si>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</si>
  <si>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</si>
  <si>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</si>
  <si>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</si>
  <si>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</si>
  <si>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</si>
  <si>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</si>
  <si>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</si>
  <si>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</si>
  <si>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</si>
  <si>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</si>
  <si>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</si>
  <si>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</si>
  <si>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</si>
  <si>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</si>
  <si>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</si>
  <si>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</si>
  <si>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</si>
  <si>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</si>
  <si>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</si>
  <si>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</si>
  <si>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</si>
  <si>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</si>
  <si>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</si>
  <si>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</si>
  <si>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</si>
  <si>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</si>
  <si>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</si>
  <si>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</si>
  <si>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</si>
  <si>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</si>
  <si>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</si>
  <si>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</si>
  <si>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</si>
  <si>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</si>
  <si>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</si>
  <si>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</si>
  <si>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</si>
  <si>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</si>
  <si>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</si>
  <si>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</si>
  <si>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</si>
  <si>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</si>
  <si>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</si>
  <si>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</si>
  <si>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</si>
  <si>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</si>
  <si>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</si>
  <si>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</si>
  <si>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</si>
  <si>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</si>
  <si>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</si>
  <si>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</si>
  <si>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</si>
  <si>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</si>
  <si>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</si>
  <si>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</si>
  <si>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</si>
  <si>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</si>
  <si>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</si>
  <si>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</si>
  <si>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</si>
  <si>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</si>
  <si>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</si>
  <si>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</si>
  <si>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</si>
  <si>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</si>
  <si>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</si>
  <si>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</si>
  <si>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</si>
  <si>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</si>
  <si>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</si>
  <si>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</si>
  <si>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</si>
  <si>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</si>
  <si>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</si>
  <si>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</si>
  <si>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</si>
  <si>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</si>
  <si>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</si>
  <si>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</si>
  <si>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</si>
  <si>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</si>
  <si>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</si>
  <si>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</si>
  <si>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</si>
  <si>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</si>
  <si>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</si>
  <si>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</si>
  <si>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</si>
  <si>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</si>
  <si>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</si>
  <si>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</si>
  <si>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</si>
  <si>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</si>
  <si>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</si>
  <si>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</si>
  <si>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</si>
  <si>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</si>
  <si>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</si>
  <si>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</si>
  <si>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</si>
  <si>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</si>
  <si>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</si>
  <si>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</si>
  <si>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</si>
  <si>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</si>
  <si>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</si>
  <si>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</si>
  <si>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</si>
  <si>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</si>
  <si>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</si>
  <si>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</si>
  <si>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</si>
  <si>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</si>
  <si>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</si>
  <si>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</si>
  <si>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</si>
  <si>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</si>
  <si>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</si>
  <si>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</si>
  <si>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</si>
  <si>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</si>
  <si>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</si>
  <si>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</si>
  <si>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</si>
  <si>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</si>
  <si>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</si>
  <si>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</si>
  <si>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</si>
  <si>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</si>
  <si>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</si>
  <si>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</si>
  <si>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</si>
  <si>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</si>
  <si>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</si>
  <si>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</si>
  <si>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</si>
  <si>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</si>
  <si>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</si>
  <si>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</si>
  <si>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</si>
  <si>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</si>
  <si>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</si>
  <si>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</si>
  <si>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</si>
  <si>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</si>
  <si>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</si>
  <si>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</si>
  <si>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</si>
  <si>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</si>
  <si>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</si>
  <si>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</si>
  <si>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</si>
  <si>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</si>
  <si>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</si>
  <si>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</si>
  <si>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</si>
  <si>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</si>
  <si>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</si>
  <si>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</si>
  <si>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</si>
  <si>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</si>
  <si>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</si>
  <si>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</si>
  <si>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</si>
  <si>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</si>
  <si>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</si>
  <si>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</si>
  <si>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</si>
  <si>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</si>
  <si>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</si>
  <si>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</si>
  <si>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</si>
  <si>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</si>
  <si>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</si>
  <si>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</si>
  <si>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</si>
  <si>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</si>
  <si>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</si>
  <si>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</si>
  <si>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</si>
  <si>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</si>
  <si>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</si>
  <si>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</si>
  <si>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</si>
  <si>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</si>
  <si>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</si>
  <si>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</si>
  <si>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</si>
  <si>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</si>
  <si>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</si>
  <si>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</si>
  <si>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</si>
  <si>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</si>
  <si>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</si>
  <si>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</si>
  <si>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</si>
  <si>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</si>
  <si>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</si>
  <si>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</si>
  <si>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</si>
  <si>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</si>
  <si>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</si>
  <si>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</si>
  <si>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</si>
  <si>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</si>
  <si>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</si>
  <si>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</si>
  <si>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</si>
  <si>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</si>
  <si>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</si>
  <si>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</si>
  <si>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</si>
  <si>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</si>
  <si>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</si>
  <si>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</si>
  <si>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</si>
  <si>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</si>
  <si>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</si>
  <si>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</si>
  <si>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</si>
  <si>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</si>
  <si>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</si>
  <si>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</si>
  <si>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</si>
  <si>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</si>
  <si>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</si>
  <si>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</si>
  <si>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</si>
  <si>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</si>
  <si>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</si>
  <si>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</si>
  <si>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</si>
  <si>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</si>
  <si>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</si>
  <si>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</si>
  <si>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</si>
  <si>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</si>
  <si>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</si>
  <si>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</si>
  <si>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</si>
  <si>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</si>
  <si>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</si>
  <si>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</si>
  <si>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</si>
  <si>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</si>
  <si>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</si>
  <si>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</si>
  <si>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</si>
  <si>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</si>
  <si>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</si>
  <si>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</si>
  <si>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</si>
  <si>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</si>
  <si>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</si>
  <si>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</si>
  <si>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</si>
  <si>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</si>
  <si>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</si>
  <si>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</si>
  <si>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</si>
  <si>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</si>
  <si>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</si>
  <si>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</si>
  <si>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</si>
  <si>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</si>
  <si>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</si>
  <si>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</si>
  <si>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</si>
  <si>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</si>
  <si>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</si>
  <si>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</si>
  <si>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</si>
  <si>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</si>
  <si>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</si>
  <si>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</si>
  <si>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</si>
  <si>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</si>
  <si>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</si>
  <si>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</si>
  <si>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</si>
  <si>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</si>
  <si>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</si>
  <si>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</si>
  <si>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</si>
  <si>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</si>
  <si>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</si>
  <si>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</si>
  <si>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</si>
  <si>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</si>
  <si>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</si>
  <si>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</si>
  <si>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</si>
  <si>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</si>
  <si>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</si>
  <si>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</si>
  <si>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</si>
  <si>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</si>
  <si>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</si>
  <si>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</si>
  <si>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</si>
  <si>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</si>
  <si>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</si>
  <si>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</si>
  <si>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</si>
  <si>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</si>
  <si>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</si>
  <si>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</si>
  <si>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</si>
  <si>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</si>
  <si>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</si>
  <si>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</si>
  <si>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</si>
  <si>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</si>
  <si>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</si>
  <si>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</si>
  <si>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</si>
  <si>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</si>
  <si>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</si>
  <si>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</si>
  <si>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</si>
  <si>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</si>
  <si>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</si>
  <si>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</si>
  <si>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</si>
  <si>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</si>
  <si>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</si>
  <si>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</si>
  <si>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</si>
  <si>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</si>
  <si>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</si>
  <si>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</si>
  <si>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</si>
  <si>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</si>
  <si>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</si>
  <si>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</si>
  <si>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</si>
  <si>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</si>
  <si>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</si>
  <si>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</si>
  <si>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</si>
  <si>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</si>
  <si>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</si>
  <si>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</si>
  <si>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</si>
  <si>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</si>
  <si>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</si>
  <si>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</si>
  <si>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</si>
  <si>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</si>
  <si>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</si>
  <si>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</si>
  <si>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</si>
  <si>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</si>
  <si>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</si>
  <si>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</si>
  <si>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</si>
  <si>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</si>
  <si>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</si>
  <si>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</si>
  <si>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</si>
  <si>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</si>
  <si>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</si>
  <si>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</si>
  <si>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</si>
  <si>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</si>
  <si>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</si>
  <si>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</si>
  <si>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</si>
  <si>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</si>
  <si>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</si>
  <si>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</si>
  <si>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</si>
  <si>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</si>
  <si>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</si>
  <si>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</si>
  <si>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</si>
  <si>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</si>
  <si>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</si>
  <si>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</si>
  <si>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</si>
  <si>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</si>
  <si>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</si>
  <si>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</si>
  <si>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</si>
  <si>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</si>
  <si>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</si>
  <si>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</si>
  <si>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</si>
  <si>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</si>
  <si>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</si>
  <si>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</si>
  <si>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</si>
  <si>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</si>
  <si>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</si>
  <si>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</si>
  <si>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</si>
  <si>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</si>
  <si>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</si>
  <si>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</si>
  <si>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</si>
  <si>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</si>
  <si>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</si>
  <si>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</si>
  <si>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</si>
  <si>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</si>
  <si>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</si>
  <si>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</si>
  <si>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</si>
  <si>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</si>
  <si>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</si>
  <si>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</si>
  <si>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</si>
  <si>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</si>
  <si>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</si>
  <si>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</si>
  <si>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</si>
  <si>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</si>
  <si>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</si>
  <si>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</si>
  <si>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</si>
  <si>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</si>
  <si>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</si>
  <si>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</si>
  <si>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</si>
  <si>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</si>
  <si>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</si>
  <si>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</si>
  <si>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</si>
  <si>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</si>
  <si>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</si>
  <si>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</si>
  <si>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</si>
  <si>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</si>
  <si>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</si>
  <si>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</si>
  <si>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</si>
  <si>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</si>
  <si>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</si>
  <si>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</si>
  <si>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</si>
  <si>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</si>
  <si>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</si>
  <si>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</si>
  <si>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</si>
  <si>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</si>
  <si>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</si>
  <si>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</si>
  <si>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</si>
  <si>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</si>
  <si>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</si>
  <si>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</si>
  <si>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</si>
  <si>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</si>
  <si>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</si>
  <si>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</si>
  <si>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</si>
  <si>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</si>
  <si>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</si>
  <si>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</si>
  <si>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</si>
  <si>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</si>
  <si>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</si>
  <si>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</si>
  <si>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</si>
  <si>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</si>
  <si>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</si>
  <si>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</si>
  <si>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</si>
  <si>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</si>
  <si>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</si>
  <si>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</si>
  <si>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</si>
  <si>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</si>
  <si>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</si>
  <si>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</si>
  <si>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</si>
  <si>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</si>
  <si>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</si>
  <si>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</si>
  <si>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</si>
  <si>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</si>
  <si>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</si>
  <si>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</si>
  <si>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</si>
  <si>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</si>
  <si>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</si>
  <si>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</si>
  <si>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</si>
  <si>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</si>
  <si>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</si>
  <si>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</si>
  <si>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</si>
  <si>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</si>
  <si>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</si>
  <si>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</si>
  <si>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</si>
  <si>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</si>
  <si>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</si>
  <si>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</si>
  <si>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</si>
  <si>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</si>
  <si>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</si>
  <si>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</si>
  <si>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</si>
  <si>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</si>
  <si>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</si>
  <si>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</si>
  <si>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</si>
  <si>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</si>
  <si>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</si>
  <si>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</si>
  <si>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</si>
  <si>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</si>
  <si>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</si>
  <si>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</si>
  <si>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</si>
  <si>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</si>
  <si>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</si>
  <si>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</si>
  <si>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</si>
  <si>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</si>
  <si>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</si>
  <si>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</si>
  <si>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</si>
  <si>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</si>
  <si>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</si>
  <si>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</si>
  <si>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</si>
  <si>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</si>
  <si>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</si>
  <si>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</si>
  <si>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</si>
  <si>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</si>
  <si>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</si>
  <si>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</si>
  <si>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</si>
  <si>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</si>
  <si>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</si>
  <si>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</si>
  <si>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</si>
  <si>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</si>
  <si>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</si>
  <si>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</si>
  <si>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</si>
  <si>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</si>
  <si>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</si>
  <si>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</si>
  <si>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</si>
  <si>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</si>
  <si>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</si>
  <si>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</si>
  <si>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</si>
  <si>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</si>
  <si>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</si>
  <si>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</si>
  <si>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</si>
  <si>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</si>
  <si>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</si>
  <si>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</si>
  <si>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</si>
  <si>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</si>
  <si>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</si>
  <si>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</si>
  <si>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</si>
  <si>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</si>
  <si>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</si>
  <si>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</si>
  <si>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</si>
  <si>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</si>
  <si>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</si>
  <si>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</si>
  <si>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</si>
  <si>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</si>
  <si>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</si>
  <si>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</si>
  <si>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</si>
  <si>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</si>
  <si>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</si>
  <si>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</si>
  <si>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</si>
  <si>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</si>
  <si>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</si>
  <si>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</si>
  <si>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</si>
  <si>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</si>
  <si>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</si>
  <si>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</si>
  <si>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</si>
  <si>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</si>
  <si>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</si>
  <si>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</si>
  <si>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</si>
  <si>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</si>
  <si>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</si>
  <si>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</si>
  <si>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</si>
  <si>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</si>
  <si>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</si>
  <si>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</si>
  <si>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</si>
  <si>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</si>
  <si>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</si>
  <si>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</si>
  <si>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</si>
  <si>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</si>
  <si>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</si>
  <si>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</si>
  <si>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</si>
  <si>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</si>
  <si>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</si>
  <si>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</si>
  <si>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</si>
  <si>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</si>
  <si>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</si>
  <si>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</si>
  <si>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</si>
  <si>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</si>
  <si>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</si>
  <si>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</si>
  <si>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</si>
  <si>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</si>
  <si>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</si>
  <si>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</si>
  <si>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</si>
  <si>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</si>
  <si>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</si>
  <si>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</si>
  <si>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</si>
  <si>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</si>
  <si>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</si>
  <si>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</si>
  <si>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</si>
  <si>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</si>
  <si>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</si>
  <si>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</si>
  <si>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</si>
  <si>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</si>
  <si>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</si>
  <si>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</si>
  <si>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</si>
  <si>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</si>
  <si>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</si>
  <si>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</si>
  <si>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</si>
  <si>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</si>
  <si>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</si>
  <si>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</si>
  <si>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</si>
  <si>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</si>
  <si>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</si>
  <si>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</si>
  <si>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</si>
  <si>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</si>
  <si>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</si>
  <si>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</si>
  <si>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</si>
  <si>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</si>
  <si>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</si>
  <si>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</si>
  <si>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</si>
  <si>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</si>
  <si>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</si>
  <si>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</si>
  <si>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</si>
  <si>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</si>
  <si>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</si>
  <si>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</si>
  <si>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</si>
  <si>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</si>
  <si>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</si>
  <si>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</si>
  <si>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</si>
  <si>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</si>
  <si>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</si>
  <si>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</si>
  <si>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</si>
  <si>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</si>
  <si>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</si>
  <si>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</si>
  <si>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</si>
  <si>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</si>
  <si>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</si>
  <si>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</si>
  <si>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</si>
  <si>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</si>
  <si>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</si>
  <si>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</si>
  <si>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</si>
  <si>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</si>
  <si>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</si>
  <si>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</si>
  <si>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</si>
  <si>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</si>
  <si>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</si>
  <si>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</si>
  <si>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</si>
  <si>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</si>
  <si>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</si>
  <si>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</si>
  <si>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</si>
  <si>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</si>
  <si>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</si>
  <si>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</si>
  <si>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</si>
  <si>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</si>
  <si>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</si>
  <si>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</si>
  <si>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</si>
  <si>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</si>
  <si>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</si>
  <si>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</si>
  <si>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</si>
  <si>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</si>
  <si>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</si>
  <si>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</si>
  <si>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</si>
  <si>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</si>
  <si>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</si>
  <si>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</si>
  <si>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</si>
  <si>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</si>
  <si>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</si>
  <si>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</si>
  <si>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</si>
  <si>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</si>
  <si>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</si>
  <si>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</si>
  <si>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</si>
  <si>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</si>
  <si>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</si>
  <si>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</si>
  <si>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</si>
  <si>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</si>
  <si>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</si>
  <si>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</si>
  <si>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</si>
  <si>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</si>
  <si>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</si>
  <si>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</si>
  <si>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</si>
  <si>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</si>
  <si>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</si>
  <si>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</si>
  <si>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</si>
  <si>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</si>
  <si>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</si>
  <si>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</si>
  <si>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</si>
  <si>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</si>
  <si>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</si>
  <si>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</si>
  <si>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</si>
  <si>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</si>
  <si>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</si>
  <si>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</si>
  <si>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</si>
  <si>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</si>
  <si>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</si>
  <si>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</si>
  <si>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</si>
  <si>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</si>
  <si>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</si>
  <si>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</si>
  <si>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</si>
  <si>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</si>
  <si>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</si>
  <si>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</si>
  <si>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</si>
  <si>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</si>
  <si>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</si>
  <si>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</si>
  <si>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</si>
  <si>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</si>
  <si>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</si>
  <si>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</si>
  <si>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</si>
  <si>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</si>
  <si>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</si>
  <si>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</si>
  <si>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</si>
  <si>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</si>
  <si>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</si>
  <si>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</si>
  <si>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</si>
  <si>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</si>
  <si>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</si>
  <si>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</si>
  <si>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</si>
  <si>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</si>
  <si>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</si>
  <si>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</si>
  <si>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</si>
  <si>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</si>
  <si>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</si>
  <si>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</si>
  <si>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</si>
  <si>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</si>
  <si>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</si>
  <si>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</si>
  <si>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</si>
  <si>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</si>
  <si>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</si>
  <si>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</si>
  <si>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</si>
  <si>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</si>
  <si>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</si>
  <si>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</si>
  <si>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</si>
  <si>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</si>
  <si>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</si>
  <si>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</si>
  <si>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</si>
  <si>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</si>
  <si>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</si>
  <si>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</si>
  <si>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</si>
  <si>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</si>
  <si>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</si>
  <si>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</si>
  <si>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</si>
  <si>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</si>
  <si>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</si>
  <si>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</si>
  <si>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</si>
  <si>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</si>
  <si>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</si>
  <si>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</si>
  <si>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</si>
  <si>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</si>
  <si>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</si>
  <si>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</si>
  <si>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</si>
  <si>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</si>
  <si>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</si>
  <si>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</si>
  <si>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</si>
  <si>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</si>
  <si>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</si>
  <si>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</si>
  <si>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</si>
  <si>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</si>
  <si>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</si>
  <si>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</si>
  <si>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</si>
  <si>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</si>
  <si>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</si>
  <si>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</si>
  <si>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</si>
  <si>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</si>
  <si>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</si>
  <si>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</si>
  <si>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</si>
  <si>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</si>
  <si>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</si>
  <si>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</si>
  <si>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</si>
  <si>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</si>
  <si>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</si>
  <si>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</si>
  <si>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</si>
  <si>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</si>
  <si>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</si>
  <si>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</si>
  <si>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</si>
  <si>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</si>
  <si>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</si>
  <si>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</si>
  <si>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</si>
  <si>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</si>
  <si>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</si>
  <si>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</si>
  <si>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</si>
  <si>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</si>
  <si>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</si>
  <si>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</si>
  <si>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</si>
  <si>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</si>
  <si>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</si>
  <si>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</si>
  <si>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</si>
  <si>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</si>
  <si>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</si>
  <si>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</si>
  <si>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</si>
  <si>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</si>
  <si>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</si>
  <si>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</si>
  <si>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</si>
  <si>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</si>
  <si>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</si>
  <si>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</si>
  <si>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</si>
  <si>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</si>
  <si>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</si>
  <si>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</si>
  <si>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</si>
  <si>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</si>
  <si>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</si>
  <si>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</si>
  <si>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</si>
  <si>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</si>
  <si>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</si>
  <si>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</si>
  <si>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</si>
  <si>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</si>
  <si>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</si>
  <si>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</si>
  <si>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</si>
  <si>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</si>
  <si>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</si>
  <si>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</si>
  <si>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</si>
  <si>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</si>
  <si>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</si>
  <si>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</si>
  <si>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</si>
  <si>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</si>
  <si>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</si>
  <si>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</si>
  <si>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</si>
  <si>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</si>
  <si>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</si>
  <si>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</si>
  <si>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</si>
  <si>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</si>
  <si>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</si>
  <si>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</si>
  <si>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</si>
  <si>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</si>
  <si>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</si>
  <si>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</si>
  <si>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</si>
  <si>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</si>
  <si>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</si>
  <si>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</si>
  <si>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</si>
  <si>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</si>
  <si>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</si>
  <si>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</si>
  <si>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</si>
  <si>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</si>
  <si>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</si>
  <si>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</si>
  <si>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</si>
  <si>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</si>
  <si>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</si>
  <si>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</si>
  <si>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</si>
  <si>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</si>
  <si>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</si>
  <si>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</si>
  <si>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</si>
  <si>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</si>
  <si>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</si>
  <si>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</si>
  <si>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</si>
  <si>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</si>
  <si>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</si>
  <si>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</si>
  <si>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</si>
  <si>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</si>
  <si>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</si>
  <si>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</si>
  <si>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</si>
  <si>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</si>
  <si>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</si>
  <si>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</si>
  <si>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</si>
  <si>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</si>
  <si>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</si>
  <si>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</si>
  <si>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</si>
  <si>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</si>
  <si>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</si>
  <si>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</si>
  <si>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</si>
  <si>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</si>
  <si>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</si>
  <si>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</si>
  <si>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</si>
  <si>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</si>
  <si>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</si>
  <si>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</si>
  <si>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</si>
  <si>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</si>
  <si>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</si>
  <si>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</si>
  <si>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</si>
  <si>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</si>
  <si>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</si>
  <si>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</si>
  <si>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</si>
  <si>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</si>
  <si>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</si>
  <si>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</si>
  <si>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</si>
  <si>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</si>
  <si>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</si>
  <si>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</si>
  <si>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</si>
  <si>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</si>
  <si>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</si>
  <si>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</si>
  <si>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</si>
  <si>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</si>
  <si>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</si>
  <si>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</si>
  <si>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</si>
  <si>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</si>
  <si>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</si>
  <si>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</si>
  <si>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</si>
  <si>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</si>
  <si>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</si>
  <si>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</si>
  <si>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</si>
  <si>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</si>
  <si>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</si>
  <si>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</si>
  <si>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</si>
  <si>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</si>
  <si>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</si>
  <si>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</si>
  <si>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</si>
  <si>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</si>
  <si>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</si>
  <si>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</si>
  <si>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</si>
  <si>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</si>
  <si>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</si>
  <si>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</si>
  <si>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</si>
  <si>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</si>
  <si>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</si>
  <si>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</si>
  <si>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</si>
  <si>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</si>
  <si>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</si>
  <si>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</si>
  <si>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</si>
  <si>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</si>
  <si>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</si>
  <si>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</si>
  <si>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</si>
  <si>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</si>
  <si>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</si>
  <si>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</si>
  <si>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</si>
  <si>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</si>
  <si>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</si>
  <si>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</si>
  <si>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</si>
  <si>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</si>
  <si>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</si>
  <si>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</si>
  <si>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</si>
  <si>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</si>
  <si>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</si>
  <si>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</si>
  <si>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</si>
  <si>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</si>
  <si>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</si>
  <si>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</si>
  <si>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</si>
  <si>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</si>
  <si>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</si>
  <si>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</si>
  <si>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</si>
  <si>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</si>
  <si>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</si>
  <si>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</si>
  <si>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</si>
  <si>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</si>
  <si>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</si>
  <si>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</si>
  <si>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</si>
  <si>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</si>
  <si>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</si>
  <si>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</si>
  <si>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</si>
  <si>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</si>
  <si>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</si>
  <si>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</si>
  <si>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</si>
  <si>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</si>
  <si>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</si>
  <si>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</si>
  <si>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</si>
  <si>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</si>
  <si>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</si>
  <si>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</si>
  <si>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</si>
  <si>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</si>
  <si>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</si>
  <si>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</si>
  <si>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</si>
  <si>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</si>
  <si>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</si>
  <si>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</si>
  <si>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</si>
  <si>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</si>
  <si>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</si>
  <si>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</si>
  <si>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</si>
  <si>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</si>
  <si>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</si>
  <si>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</si>
  <si>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</si>
  <si>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</si>
  <si>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</si>
  <si>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</si>
  <si>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</si>
  <si>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</si>
  <si>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</si>
  <si>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</si>
  <si>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</si>
  <si>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</si>
  <si>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</si>
  <si>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</si>
  <si>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</si>
  <si>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</si>
  <si>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</si>
  <si>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</si>
  <si>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</si>
  <si>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</si>
  <si>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</si>
  <si>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</si>
  <si>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</si>
  <si>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</si>
  <si>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</si>
  <si>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</si>
  <si>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</si>
  <si>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</si>
  <si>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</si>
  <si>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</si>
  <si>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</si>
  <si>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</si>
  <si>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</si>
  <si>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</si>
  <si>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</si>
  <si>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</si>
  <si>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</si>
  <si>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</si>
  <si>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</si>
  <si>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</si>
  <si>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</si>
  <si>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</si>
  <si>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</si>
  <si>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</si>
  <si>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</si>
  <si>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</si>
  <si>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</si>
  <si>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</si>
  <si>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</si>
  <si>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</si>
  <si>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</si>
  <si>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</si>
  <si>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</si>
  <si>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</si>
  <si>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</si>
  <si>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</si>
  <si>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</si>
  <si>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</si>
  <si>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</si>
  <si>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</si>
  <si>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</si>
  <si>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</si>
  <si>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</si>
  <si>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</si>
  <si>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</si>
  <si>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</si>
  <si>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</si>
  <si>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</si>
  <si>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</si>
  <si>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</si>
  <si>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</si>
  <si>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</si>
  <si>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</si>
  <si>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</si>
  <si>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</si>
  <si>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</si>
  <si>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</si>
  <si>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</si>
  <si>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</si>
  <si>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</si>
  <si>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</si>
  <si>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</si>
  <si>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</si>
  <si>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</si>
  <si>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</si>
  <si>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</si>
  <si>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</si>
  <si>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</si>
  <si>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</si>
  <si>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</si>
  <si>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</si>
  <si>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</si>
  <si>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</si>
  <si>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</si>
  <si>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</si>
  <si>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</si>
  <si>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</si>
  <si>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</si>
  <si>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</si>
  <si>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</si>
  <si>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</si>
  <si>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</si>
  <si>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</si>
  <si>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</si>
  <si>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</si>
  <si>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</si>
  <si>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</si>
  <si>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</si>
  <si>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</si>
  <si>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</si>
  <si>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</si>
  <si>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</si>
  <si>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</si>
  <si>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</si>
  <si>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</si>
  <si>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</si>
  <si>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</si>
  <si>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</si>
  <si>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</si>
  <si>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</si>
  <si>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</si>
  <si>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</si>
  <si>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</si>
  <si>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</si>
  <si>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</si>
  <si>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</si>
  <si>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</si>
  <si>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</si>
  <si>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</si>
  <si>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</si>
  <si>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</si>
  <si>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</si>
  <si>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</si>
  <si>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</si>
  <si>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</si>
  <si>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</si>
  <si>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</si>
  <si>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</si>
  <si>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</si>
  <si>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</si>
  <si>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</si>
  <si>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</si>
  <si>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</si>
  <si>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</si>
  <si>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</si>
  <si>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</si>
  <si>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</si>
  <si>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</si>
  <si>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</si>
  <si>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</si>
  <si>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</si>
  <si>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</si>
  <si>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</si>
  <si>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</si>
  <si>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</si>
  <si>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</si>
  <si>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</si>
  <si>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</si>
  <si>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</si>
  <si>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</si>
  <si>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</si>
  <si>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</si>
  <si>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</si>
  <si>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</si>
  <si>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</si>
  <si>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</si>
  <si>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</si>
  <si>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</si>
  <si>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</si>
  <si>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</si>
  <si>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</si>
  <si>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</si>
  <si>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</si>
  <si>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</si>
  <si>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</si>
  <si>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</si>
  <si>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</si>
  <si>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</si>
  <si>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</si>
  <si>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</si>
  <si>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</si>
  <si>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</si>
  <si>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</si>
  <si>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</si>
  <si>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</si>
  <si>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</si>
  <si>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</si>
  <si>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</si>
  <si>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</si>
  <si>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</si>
  <si>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</si>
  <si>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</si>
  <si>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</si>
  <si>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</si>
  <si>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</si>
  <si>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</si>
  <si>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</si>
  <si>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</si>
  <si>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</si>
  <si>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</si>
  <si>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</si>
  <si>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</si>
  <si>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</si>
  <si>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</si>
  <si>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</si>
  <si>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</si>
  <si>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</si>
  <si>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</si>
  <si>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</si>
  <si>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</si>
  <si>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</si>
  <si>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</si>
  <si>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</si>
  <si>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</si>
  <si>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</si>
  <si>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</si>
  <si>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</si>
  <si>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</si>
  <si>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</si>
  <si>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</si>
  <si>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</si>
  <si>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</si>
  <si>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</si>
  <si>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</si>
  <si>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</si>
  <si>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</si>
  <si>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</si>
  <si>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</si>
  <si>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</si>
  <si>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</si>
  <si>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</si>
  <si>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</si>
  <si>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</si>
  <si>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</si>
  <si>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</si>
  <si>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</si>
  <si>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</si>
  <si>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</si>
  <si>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</si>
  <si>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</si>
  <si>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</si>
  <si>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</si>
  <si>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</si>
  <si>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</si>
  <si>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</si>
  <si>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</si>
  <si>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</si>
  <si>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</si>
  <si>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</si>
  <si>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</si>
  <si>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</si>
  <si>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</si>
  <si>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</si>
  <si>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</si>
  <si>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</si>
  <si>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</si>
  <si>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</si>
  <si>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</si>
  <si>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</si>
  <si>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</si>
  <si>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</si>
  <si>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</si>
  <si>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</si>
  <si>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</si>
  <si>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</si>
  <si>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</si>
  <si>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</si>
  <si>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</si>
  <si>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</si>
  <si>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</si>
  <si>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</si>
  <si>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</si>
  <si>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</si>
  <si>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</si>
  <si>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</si>
  <si>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</si>
  <si>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</si>
  <si>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</si>
  <si>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</si>
  <si>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</si>
  <si>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</si>
  <si>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</si>
  <si>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</si>
  <si>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</si>
  <si>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</si>
  <si>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</si>
  <si>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</si>
  <si>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</si>
  <si>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</si>
  <si>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</si>
  <si>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</si>
  <si>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</si>
  <si>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</si>
  <si>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</si>
  <si>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</si>
  <si>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</si>
  <si>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</si>
  <si>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</si>
  <si>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</si>
  <si>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</si>
  <si>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</si>
  <si>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</si>
  <si>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</si>
  <si>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</si>
  <si>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</si>
  <si>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</si>
  <si>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</si>
  <si>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</si>
  <si>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</si>
  <si>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</si>
  <si>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</si>
  <si>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</si>
  <si>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</si>
  <si>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</si>
  <si>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</si>
  <si>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</si>
  <si>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</si>
  <si>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</si>
  <si>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</si>
  <si>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</si>
  <si>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</si>
  <si>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</si>
  <si>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</si>
  <si>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</si>
  <si>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</si>
  <si>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</si>
  <si>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</si>
  <si>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</si>
  <si>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</si>
  <si>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</si>
  <si>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</si>
  <si>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</si>
  <si>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</si>
  <si>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</si>
  <si>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</si>
  <si>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</si>
  <si>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</si>
  <si>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</si>
  <si>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</si>
  <si>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</si>
  <si>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</si>
  <si>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</si>
  <si>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</si>
  <si>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</si>
  <si>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</si>
  <si>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</si>
  <si>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</si>
  <si>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</si>
  <si>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</si>
  <si>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</si>
  <si>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</si>
  <si>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</si>
  <si>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</si>
  <si>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</si>
  <si>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</si>
  <si>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</si>
  <si>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</si>
  <si>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</si>
  <si>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</si>
  <si>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</si>
  <si>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</si>
  <si>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</si>
  <si>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</si>
  <si>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</si>
  <si>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</si>
  <si>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</si>
  <si>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</si>
  <si>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</si>
  <si>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</si>
  <si>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</si>
  <si>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</si>
  <si>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</si>
  <si>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</si>
  <si>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</si>
  <si>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</si>
  <si>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</si>
  <si>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</si>
  <si>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</si>
  <si>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</si>
  <si>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</si>
  <si>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</si>
  <si>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</si>
  <si>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</si>
  <si>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</si>
  <si>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</si>
  <si>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</si>
  <si>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</si>
  <si>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</si>
  <si>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</si>
  <si>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</si>
  <si>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</si>
  <si>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</si>
  <si>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</si>
  <si>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</si>
  <si>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</si>
  <si>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</si>
  <si>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</si>
  <si>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</si>
  <si>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</si>
  <si>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</si>
  <si>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</si>
  <si>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</si>
  <si>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</si>
  <si>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</si>
  <si>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</si>
  <si>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</si>
  <si>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</si>
  <si>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</si>
  <si>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</si>
  <si>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</si>
  <si>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</si>
  <si>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</si>
  <si>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</si>
  <si>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</si>
  <si>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</si>
  <si>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</si>
  <si>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</si>
  <si>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</si>
  <si>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</si>
  <si>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</si>
  <si>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</si>
  <si>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</si>
  <si>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</si>
  <si>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</si>
  <si>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</si>
  <si>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</si>
  <si>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</si>
  <si>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</si>
  <si>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</si>
  <si>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</si>
  <si>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</si>
  <si>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</si>
  <si>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</si>
  <si>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</si>
  <si>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</si>
  <si>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</si>
  <si>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</si>
  <si>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</si>
  <si>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</si>
  <si>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</si>
  <si>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</si>
  <si>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</si>
  <si>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</si>
  <si>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</si>
  <si>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</si>
  <si>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</si>
  <si>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</si>
  <si>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</si>
  <si>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</si>
  <si>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</si>
  <si>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</si>
  <si>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</si>
  <si>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</si>
  <si>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</si>
  <si>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</si>
  <si>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</si>
  <si>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</si>
  <si>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</si>
  <si>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</si>
  <si>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</si>
  <si>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</si>
  <si>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</si>
  <si>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</si>
  <si>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</si>
  <si>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</si>
  <si>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</si>
  <si>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</si>
  <si>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</si>
  <si>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</si>
  <si>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</si>
  <si>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</si>
  <si>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</si>
  <si>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</si>
  <si>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</si>
  <si>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</si>
  <si>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</si>
  <si>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</si>
  <si>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</si>
  <si>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</si>
  <si>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</si>
  <si>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</si>
  <si>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</si>
  <si>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</si>
  <si>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</si>
  <si>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</si>
  <si>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</si>
  <si>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</si>
  <si>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</si>
  <si>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</si>
  <si>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</si>
  <si>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</si>
  <si>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</si>
  <si>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</si>
  <si>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</si>
  <si>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</si>
  <si>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</si>
  <si>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</si>
  <si>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</si>
  <si>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</si>
  <si>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</si>
  <si>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</si>
  <si>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</si>
  <si>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</si>
  <si>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</si>
  <si>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</si>
  <si>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</si>
  <si>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</si>
  <si>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</si>
  <si>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</si>
  <si>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</si>
  <si>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</si>
  <si>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</si>
  <si>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</si>
  <si>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</si>
  <si>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</si>
  <si>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</si>
  <si>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</si>
  <si>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</si>
  <si>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</si>
  <si>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</si>
  <si>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</si>
  <si>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</si>
  <si>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</si>
  <si>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</si>
  <si>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</si>
  <si>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</si>
  <si>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</si>
  <si>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</si>
  <si>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</si>
  <si>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</si>
  <si>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</si>
  <si>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</si>
  <si>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</si>
  <si>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</si>
  <si>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</si>
  <si>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</si>
  <si>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</si>
  <si>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</si>
  <si>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</si>
  <si>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</si>
  <si>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</si>
  <si>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</si>
  <si>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</si>
  <si>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</si>
  <si>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</si>
  <si>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</si>
  <si>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</si>
  <si>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</si>
  <si>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</si>
  <si>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</si>
  <si>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</si>
  <si>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</si>
  <si>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</si>
  <si>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</si>
  <si>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</si>
  <si>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</si>
  <si>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</si>
  <si>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</si>
  <si>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</si>
  <si>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</si>
  <si>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</si>
  <si>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</si>
  <si>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</si>
  <si>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</si>
  <si>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</si>
  <si>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</si>
  <si>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</si>
  <si>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</si>
  <si>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</si>
  <si>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</si>
  <si>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</si>
  <si>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</si>
  <si>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</si>
  <si>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</si>
  <si>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</si>
  <si>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</si>
  <si>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</si>
  <si>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</si>
  <si>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</si>
  <si>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</si>
  <si>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</si>
  <si>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</si>
  <si>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</si>
  <si>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</si>
  <si>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</si>
  <si>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</si>
  <si>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</si>
  <si>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</si>
  <si>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</si>
  <si>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</si>
  <si>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</si>
  <si>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</si>
  <si>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</si>
  <si>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</si>
  <si>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</si>
  <si>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</si>
  <si>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</si>
  <si>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</si>
  <si>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</si>
  <si>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</si>
  <si>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</si>
  <si>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</si>
  <si>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</si>
  <si>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</si>
  <si>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</si>
  <si>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</si>
  <si>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</si>
  <si>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</si>
  <si>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</si>
  <si>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</si>
  <si>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</si>
  <si>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</si>
  <si>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</si>
  <si>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</si>
  <si>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</si>
  <si>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</si>
  <si>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</si>
  <si>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</si>
  <si>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</si>
  <si>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</si>
  <si>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</si>
  <si>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</si>
  <si>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</si>
  <si>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</si>
  <si>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</si>
  <si>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</si>
  <si>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</si>
  <si>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</si>
  <si>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</si>
  <si>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</si>
  <si>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</si>
  <si>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</si>
  <si>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</si>
  <si>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</si>
  <si>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</si>
  <si>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</si>
  <si>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</si>
  <si>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</si>
  <si>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</si>
  <si>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</si>
  <si>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</si>
  <si>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</si>
  <si>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</si>
  <si>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</si>
  <si>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</si>
  <si>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</si>
  <si>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</si>
  <si>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</si>
  <si>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</si>
  <si>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</si>
  <si>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</si>
  <si>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</si>
  <si>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</si>
  <si>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</si>
  <si>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</si>
  <si>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</si>
  <si>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</si>
  <si>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</si>
  <si>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</si>
  <si>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</si>
  <si>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</si>
  <si>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</si>
  <si>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</si>
  <si>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</si>
  <si>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</si>
  <si>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</si>
  <si>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</si>
  <si>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</si>
  <si>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</si>
  <si>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</si>
  <si>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</si>
  <si>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</si>
  <si>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</si>
  <si>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</si>
  <si>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</si>
  <si>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</si>
  <si>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</si>
  <si>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</si>
  <si>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</si>
  <si>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</si>
  <si>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</si>
  <si>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</si>
  <si>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</si>
  <si>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</si>
  <si>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</si>
  <si>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</si>
  <si>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</si>
  <si>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</si>
  <si>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</si>
  <si>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</si>
  <si>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</si>
  <si>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</si>
  <si>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</si>
  <si>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</si>
  <si>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</si>
  <si>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</si>
  <si>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</si>
  <si>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</si>
  <si>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</si>
  <si>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</si>
  <si>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</si>
  <si>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</si>
  <si>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</si>
  <si>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</si>
  <si>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</si>
  <si>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</si>
  <si>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</si>
  <si>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</si>
  <si>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</si>
  <si>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</si>
  <si>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</si>
  <si>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</si>
  <si>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</si>
  <si>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</si>
  <si>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</si>
  <si>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</si>
  <si>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</si>
  <si>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</si>
  <si>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</si>
  <si>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</si>
  <si>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</si>
  <si>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</si>
  <si>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</si>
  <si>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</si>
  <si>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</si>
  <si>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</si>
  <si>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</si>
  <si>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</si>
  <si>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</si>
  <si>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</si>
  <si>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</si>
  <si>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</si>
  <si>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</si>
  <si>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</si>
  <si>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</si>
  <si>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</si>
  <si>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</si>
  <si>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</si>
  <si>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</si>
  <si>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</si>
  <si>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</si>
  <si>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</si>
  <si>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</si>
  <si>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</si>
  <si>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</si>
  <si>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</si>
  <si>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</si>
  <si>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</si>
  <si>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</si>
  <si>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</si>
  <si>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</si>
  <si>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</si>
  <si>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</si>
  <si>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</si>
  <si>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</si>
  <si>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</si>
  <si>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</si>
  <si>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</si>
  <si>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</si>
  <si>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</si>
  <si>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</si>
  <si>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</si>
  <si>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</si>
  <si>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</si>
  <si>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</si>
  <si>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</si>
  <si>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</si>
  <si>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</si>
  <si>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</si>
  <si>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</si>
  <si>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</si>
  <si>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</si>
  <si>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</si>
  <si>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</si>
  <si>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</si>
  <si>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</si>
  <si>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</si>
  <si>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</si>
  <si>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</si>
  <si>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</si>
  <si>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</si>
  <si>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</si>
  <si>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</si>
  <si>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</si>
  <si>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</si>
  <si>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</si>
  <si>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</si>
  <si>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</si>
  <si>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</si>
  <si>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</si>
  <si>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</si>
  <si>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</si>
  <si>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</si>
  <si>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</si>
  <si>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</si>
  <si>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</si>
  <si>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</si>
  <si>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</si>
  <si>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</si>
  <si>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</si>
  <si>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</si>
  <si>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</si>
  <si>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</si>
  <si>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</si>
  <si>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</si>
  <si>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</si>
  <si>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</si>
  <si>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</si>
  <si>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</si>
  <si>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</si>
  <si>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</si>
  <si>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</si>
  <si>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</si>
  <si>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</si>
  <si>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</si>
  <si>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</si>
  <si>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</si>
  <si>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</si>
  <si>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</si>
  <si>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</si>
  <si>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</si>
  <si>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</si>
  <si>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</si>
  <si>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</si>
  <si>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</si>
  <si>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</si>
  <si>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</si>
  <si>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</si>
  <si>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</si>
  <si>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</si>
  <si>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</si>
  <si>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</si>
  <si>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</si>
  <si>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</si>
  <si>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</si>
  <si>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</si>
  <si>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</si>
  <si>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</si>
  <si>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</si>
  <si>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</si>
  <si>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</si>
  <si>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</si>
  <si>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</si>
  <si>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</si>
  <si>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</si>
  <si>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</si>
  <si>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</si>
  <si>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</si>
  <si>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</si>
  <si>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</si>
  <si>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</si>
  <si>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</si>
  <si>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</si>
  <si>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</si>
  <si>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</si>
  <si>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</si>
  <si>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</si>
  <si>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</si>
  <si>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</si>
  <si>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</si>
  <si>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</si>
  <si>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</si>
  <si>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</si>
  <si>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</si>
  <si>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</si>
  <si>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</si>
  <si>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</si>
  <si>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</si>
  <si>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</si>
  <si>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</si>
  <si>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</si>
  <si>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</si>
  <si>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</si>
  <si>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</si>
  <si>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</si>
  <si>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</si>
  <si>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</si>
  <si>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</si>
  <si>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</si>
  <si>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</si>
  <si>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</si>
  <si>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</si>
  <si>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</si>
  <si>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</si>
  <si>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</si>
  <si>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</si>
  <si>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</si>
  <si>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</si>
  <si>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</si>
  <si>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</si>
  <si>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</si>
  <si>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</si>
  <si>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</si>
  <si>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</si>
  <si>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</si>
  <si>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</si>
  <si>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</si>
  <si>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</si>
  <si>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</si>
  <si>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</si>
  <si>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</si>
  <si>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</si>
  <si>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</si>
  <si>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</si>
  <si>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</si>
  <si>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</si>
  <si>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</si>
  <si>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</si>
  <si>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</si>
  <si>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</si>
  <si>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</si>
  <si>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</si>
  <si>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</si>
  <si>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</si>
  <si>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</si>
  <si>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</si>
  <si>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</si>
  <si>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</si>
  <si>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</si>
  <si>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</si>
  <si>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</si>
  <si>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</si>
  <si>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</si>
  <si>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</si>
  <si>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</si>
  <si>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</si>
  <si>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</si>
  <si>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</si>
  <si>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</si>
  <si>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</si>
  <si>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</si>
  <si>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</si>
  <si>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</si>
  <si>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</si>
  <si>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</si>
  <si>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</si>
  <si>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</si>
  <si>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</si>
  <si>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</si>
  <si>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</si>
  <si>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</si>
  <si>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</si>
  <si>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</si>
  <si>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</si>
  <si>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</si>
  <si>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</si>
  <si>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</si>
  <si>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</si>
  <si>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</si>
  <si>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</si>
  <si>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</si>
  <si>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</si>
  <si>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</si>
  <si>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</si>
  <si>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</si>
  <si>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</si>
  <si>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</si>
  <si>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</si>
  <si>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</si>
  <si>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</si>
  <si>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</si>
  <si>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</si>
  <si>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</si>
  <si>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</si>
  <si>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</si>
  <si>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</si>
  <si>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</si>
  <si>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</si>
  <si>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</si>
  <si>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</si>
  <si>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</si>
  <si>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</si>
  <si>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</si>
  <si>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</si>
  <si>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</si>
  <si>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</si>
  <si>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</si>
  <si>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</si>
  <si>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</si>
  <si>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</si>
  <si>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</si>
  <si>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</si>
  <si>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</si>
  <si>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</si>
  <si>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</si>
  <si>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</si>
  <si>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</si>
  <si>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</si>
  <si>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</si>
  <si>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</si>
  <si>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</si>
  <si>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</si>
  <si>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</si>
  <si>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</si>
  <si>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</si>
  <si>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</si>
  <si>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</si>
  <si>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</si>
  <si>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</si>
  <si>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</si>
  <si>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</si>
  <si>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</si>
  <si>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</si>
  <si>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</si>
  <si>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</si>
  <si>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</si>
  <si>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</si>
  <si>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</si>
  <si>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</si>
  <si>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</si>
  <si>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</si>
  <si>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</si>
  <si>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</si>
  <si>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</si>
  <si>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</si>
  <si>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</si>
  <si>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</si>
  <si>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</si>
  <si>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</si>
  <si>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</si>
  <si>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</si>
  <si>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</si>
  <si>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</si>
  <si>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</si>
  <si>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</si>
  <si>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</si>
  <si>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</si>
  <si>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</si>
  <si>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</si>
  <si>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</si>
  <si>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</si>
  <si>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</si>
  <si>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</si>
  <si>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</si>
  <si>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</si>
  <si>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</si>
  <si>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</si>
  <si>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</si>
  <si>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</si>
  <si>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</si>
  <si>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</si>
  <si>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</si>
  <si>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</si>
  <si>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</si>
  <si>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</si>
  <si>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</si>
  <si>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</si>
  <si>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</si>
  <si>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</si>
  <si>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</si>
  <si>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</si>
  <si>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</si>
  <si>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</si>
  <si>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</si>
  <si>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</si>
  <si>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</si>
  <si>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</si>
  <si>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</si>
  <si>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</si>
  <si>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</si>
  <si>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</si>
  <si>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</si>
  <si>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</si>
  <si>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</si>
  <si>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</si>
  <si>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</si>
  <si>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</si>
  <si>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</si>
  <si>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</si>
  <si>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</si>
  <si>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</si>
  <si>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</si>
  <si>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</si>
  <si>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</si>
  <si>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</si>
  <si>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</si>
  <si>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</si>
  <si>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</si>
  <si>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</si>
  <si>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</si>
  <si>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</si>
  <si>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</si>
  <si>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</si>
  <si>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</si>
  <si>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</si>
  <si>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</si>
  <si>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</si>
  <si>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</si>
  <si>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</si>
  <si>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</si>
  <si>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</si>
  <si>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</si>
  <si>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</si>
  <si>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</si>
  <si>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</si>
  <si>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</si>
  <si>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</si>
  <si>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</si>
  <si>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</si>
  <si>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</si>
  <si>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</si>
  <si>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</si>
  <si>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</si>
  <si>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</si>
  <si>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</si>
  <si>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</si>
  <si>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</si>
  <si>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</si>
  <si>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</si>
  <si>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</si>
  <si>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</si>
  <si>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</si>
  <si>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</si>
  <si>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</si>
  <si>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</si>
  <si>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</si>
  <si>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</si>
  <si>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</si>
  <si>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</si>
  <si>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</si>
  <si>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</si>
  <si>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</si>
  <si>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</si>
  <si>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</si>
  <si>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</si>
  <si>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</si>
  <si>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</si>
  <si>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</si>
  <si>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</si>
  <si>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</si>
  <si>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</si>
  <si>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</si>
  <si>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</si>
  <si>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</si>
  <si>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</si>
  <si>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</si>
  <si>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</si>
  <si>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</si>
  <si>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</si>
  <si>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</si>
  <si>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</si>
  <si>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</si>
  <si>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</si>
  <si>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</si>
  <si>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</si>
  <si>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</si>
  <si>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</si>
  <si>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</si>
  <si>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</si>
  <si>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</si>
  <si>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</si>
  <si>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</si>
  <si>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</si>
  <si>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</si>
  <si>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</si>
  <si>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</si>
  <si>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</si>
  <si>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</si>
  <si>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</si>
  <si>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</si>
  <si>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</si>
  <si>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</si>
  <si>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</si>
  <si>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</si>
  <si>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</si>
  <si>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</si>
  <si>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</si>
  <si>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</si>
  <si>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</si>
  <si>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</si>
  <si>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</si>
  <si>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</si>
  <si>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</si>
  <si>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</si>
  <si>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</si>
  <si>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</si>
  <si>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</si>
  <si>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</si>
  <si>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</si>
  <si>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</si>
  <si>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</si>
  <si>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</si>
  <si>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</si>
  <si>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</si>
  <si>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</si>
  <si>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</si>
  <si>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</si>
  <si>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</si>
  <si>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</si>
  <si>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</si>
  <si>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</si>
  <si>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</si>
  <si>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</si>
  <si>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</si>
  <si>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</si>
  <si>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</si>
  <si>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</si>
  <si>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</si>
  <si>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</si>
  <si>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</si>
  <si>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</si>
  <si>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</si>
  <si>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</si>
  <si>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</si>
  <si>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</si>
  <si>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</si>
  <si>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</si>
  <si>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</si>
  <si>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</si>
  <si>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</si>
  <si>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</si>
  <si>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</si>
  <si>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</si>
  <si>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</si>
  <si>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</si>
  <si>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</si>
  <si>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</si>
  <si>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</si>
  <si>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</si>
  <si>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</si>
  <si>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</si>
  <si>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</si>
  <si>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</si>
  <si>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</si>
  <si>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</si>
  <si>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</si>
  <si>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</si>
  <si>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</si>
  <si>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</si>
  <si>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</si>
  <si>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</si>
  <si>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</si>
  <si>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</si>
  <si>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</si>
  <si>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</si>
  <si>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</si>
  <si>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</si>
  <si>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</si>
  <si>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</si>
  <si>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</si>
  <si>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</si>
  <si>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</si>
  <si>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</si>
  <si>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</si>
  <si>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</si>
  <si>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</si>
  <si>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</si>
  <si>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</si>
  <si>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</si>
  <si>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</si>
  <si>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</si>
  <si>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</si>
  <si>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</si>
  <si>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</si>
  <si>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</si>
  <si>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</si>
  <si>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</si>
  <si>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</si>
  <si>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</si>
  <si>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</si>
  <si>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</si>
  <si>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</si>
  <si>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</si>
  <si>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</si>
  <si>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</si>
  <si>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</si>
  <si>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</si>
  <si>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</si>
  <si>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</si>
  <si>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</si>
  <si>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</si>
  <si>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</si>
  <si>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</si>
  <si>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</si>
  <si>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</si>
  <si>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</si>
  <si>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</si>
  <si>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</si>
  <si>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</si>
  <si>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</si>
  <si>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</si>
  <si>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</si>
  <si>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</si>
  <si>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</si>
  <si>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</si>
  <si>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</si>
  <si>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</si>
  <si>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</si>
  <si>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</si>
  <si>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</si>
  <si>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</si>
  <si>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</si>
  <si>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</si>
  <si>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</si>
  <si>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</si>
  <si>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</si>
  <si>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</si>
  <si>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</si>
  <si>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</si>
  <si>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</si>
  <si>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</si>
  <si>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</si>
  <si>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</si>
  <si>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</si>
  <si>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</si>
  <si>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</si>
  <si>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</si>
  <si>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</si>
  <si>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</si>
  <si>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</si>
  <si>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</si>
  <si>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</si>
  <si>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</si>
  <si>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</si>
  <si>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</si>
  <si>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</si>
  <si>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</si>
  <si>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</si>
  <si>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</si>
  <si>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</si>
  <si>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</si>
  <si>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</si>
  <si>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</si>
  <si>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</si>
  <si>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</si>
  <si>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</si>
  <si>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</si>
  <si>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</si>
  <si>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</si>
  <si>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</si>
  <si>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</si>
  <si>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</si>
  <si>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</si>
  <si>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</si>
  <si>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</si>
  <si>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</si>
  <si>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</si>
  <si>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</si>
  <si>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</si>
  <si>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</si>
  <si>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</si>
  <si>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</si>
  <si>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</si>
  <si>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</si>
  <si>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</si>
  <si>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</si>
  <si>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</si>
  <si>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</si>
  <si>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</si>
  <si>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</si>
  <si>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</si>
  <si>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</si>
  <si>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</si>
  <si>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</si>
  <si>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</si>
  <si>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</si>
  <si>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</si>
  <si>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</si>
  <si>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</si>
  <si>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</si>
  <si>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</si>
  <si>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</si>
  <si>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</si>
  <si>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</si>
  <si>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</si>
  <si>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</si>
  <si>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</si>
  <si>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</si>
  <si>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</si>
  <si>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</si>
  <si>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</si>
  <si>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</si>
  <si>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</si>
  <si>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</si>
  <si>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</si>
  <si>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</si>
  <si>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</si>
  <si>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</si>
  <si>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</si>
  <si>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</si>
  <si>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</si>
  <si>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</si>
  <si>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</si>
  <si>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</si>
  <si>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</si>
  <si>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</si>
  <si>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</si>
  <si>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</si>
  <si>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</si>
  <si>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</si>
  <si>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</si>
  <si>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</si>
  <si>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</si>
  <si>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</si>
  <si>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</si>
  <si>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</si>
  <si>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</si>
  <si>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</si>
  <si>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</si>
  <si>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</si>
  <si>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</si>
  <si>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</si>
  <si>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</si>
  <si>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</si>
  <si>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</si>
  <si>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</si>
  <si>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</si>
  <si>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</si>
  <si>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</si>
  <si>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</si>
  <si>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</si>
  <si>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</si>
  <si>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</si>
  <si>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</si>
  <si>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</si>
  <si>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</si>
  <si>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</si>
  <si>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</si>
  <si>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</si>
  <si>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</si>
  <si>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</si>
  <si>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</si>
  <si>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</si>
  <si>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</si>
  <si>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</si>
  <si>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</si>
  <si>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</si>
  <si>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</si>
  <si>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</si>
  <si>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</si>
  <si>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</si>
  <si>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</si>
  <si>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</si>
  <si>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</si>
  <si>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</si>
  <si>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</si>
  <si>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</si>
  <si>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</si>
  <si>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</si>
  <si>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</si>
  <si>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</si>
  <si>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</si>
  <si>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</si>
  <si>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</si>
  <si>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</si>
  <si>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</si>
  <si>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</si>
  <si>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</si>
  <si>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</si>
  <si>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</si>
  <si>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</si>
  <si>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</si>
  <si>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</si>
  <si>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</si>
  <si>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</si>
  <si>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</si>
  <si>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</si>
  <si>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</si>
  <si>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</si>
  <si>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</si>
  <si>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</si>
  <si>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</si>
  <si>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</si>
  <si>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</si>
  <si>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</si>
  <si>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</si>
  <si>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</si>
  <si>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</si>
  <si>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</si>
  <si>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</si>
  <si>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</si>
  <si>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</si>
  <si>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</si>
  <si>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</si>
  <si>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</si>
  <si>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</si>
  <si>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</si>
  <si>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</si>
  <si>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</si>
  <si>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</si>
  <si>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</si>
  <si>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</si>
  <si>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</si>
  <si>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</si>
  <si>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</si>
  <si>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</si>
  <si>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</si>
  <si>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</si>
  <si>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</si>
  <si>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</si>
  <si>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</si>
  <si>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</si>
  <si>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</si>
  <si>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</si>
  <si>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</si>
  <si>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</si>
  <si>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</si>
  <si>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</si>
  <si>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</si>
  <si>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</si>
  <si>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</si>
  <si>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</si>
  <si>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</si>
  <si>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</si>
  <si>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</si>
  <si>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</si>
  <si>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</si>
  <si>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</si>
  <si>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</si>
  <si>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</si>
  <si>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</si>
  <si>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</si>
  <si>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</si>
  <si>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</si>
  <si>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</si>
  <si>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</si>
  <si>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</si>
  <si>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</si>
  <si>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</si>
  <si>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</si>
  <si>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</si>
  <si>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</si>
  <si>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</si>
  <si>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</si>
  <si>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</si>
  <si>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</si>
  <si>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</si>
  <si>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</si>
  <si>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</si>
  <si>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</si>
  <si>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</si>
  <si>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</si>
  <si>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</si>
  <si>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</si>
  <si>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</si>
  <si>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</si>
  <si>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</si>
  <si>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</si>
  <si>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</si>
  <si>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</si>
  <si>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</si>
  <si>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</si>
  <si>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</si>
  <si>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</si>
  <si>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</si>
  <si>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</si>
  <si>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</si>
  <si>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</si>
  <si>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</si>
  <si>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</si>
  <si>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</si>
  <si>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</si>
  <si>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</si>
  <si>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</si>
  <si>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</si>
  <si>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</si>
  <si>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</si>
  <si>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</si>
  <si>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</si>
  <si>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</si>
  <si>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</si>
  <si>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</si>
  <si>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</si>
  <si>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</si>
  <si>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</si>
  <si>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</si>
  <si>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</si>
  <si>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</si>
  <si>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</si>
  <si>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</si>
  <si>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</si>
  <si>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</si>
  <si>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</si>
  <si>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</si>
  <si>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</si>
  <si>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</si>
  <si>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</si>
  <si>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</si>
  <si>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</si>
  <si>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</si>
  <si>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</si>
  <si>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</si>
  <si>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</si>
  <si>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</si>
  <si>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</si>
  <si>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</si>
  <si>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</si>
  <si>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</si>
  <si>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</si>
  <si>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</si>
  <si>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</si>
  <si>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</si>
  <si>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</si>
  <si>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</si>
  <si>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</si>
  <si>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</si>
  <si>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</si>
  <si>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</si>
  <si>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</si>
  <si>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</si>
  <si>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</si>
  <si>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</si>
  <si>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</si>
  <si>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</si>
  <si>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</si>
  <si>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</si>
  <si>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</si>
  <si>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</si>
  <si>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</si>
  <si>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</si>
  <si>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</si>
  <si>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</si>
  <si>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</si>
  <si>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</si>
  <si>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</si>
  <si>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</si>
  <si>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</si>
  <si>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</si>
  <si>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</si>
  <si>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</si>
  <si>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</si>
  <si>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</si>
  <si>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</si>
  <si>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</si>
  <si>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</si>
  <si>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</si>
  <si>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</si>
  <si>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</si>
  <si>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</si>
  <si>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</si>
  <si>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</si>
  <si>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</si>
  <si>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</si>
  <si>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</si>
  <si>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</si>
  <si>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</si>
  <si>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</si>
  <si>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</si>
  <si>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</si>
  <si>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</si>
  <si>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</si>
  <si>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</si>
  <si>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</si>
  <si>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</si>
  <si>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</si>
  <si>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</si>
  <si>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</si>
  <si>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</si>
  <si>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</si>
  <si>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</si>
  <si>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</si>
  <si>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</si>
  <si>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</si>
  <si>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</si>
  <si>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</si>
  <si>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</si>
  <si>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</si>
  <si>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</si>
  <si>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</si>
  <si>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</si>
  <si>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</si>
  <si>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</si>
  <si>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</si>
  <si>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</si>
  <si>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</si>
  <si>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</si>
  <si>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</si>
  <si>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</si>
  <si>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</si>
  <si>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</si>
  <si>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</si>
  <si>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</si>
  <si>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</si>
  <si>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</si>
  <si>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</si>
  <si>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</si>
  <si>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</si>
  <si>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</si>
  <si>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</si>
  <si>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</si>
  <si>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</si>
  <si>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</si>
  <si>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</si>
  <si>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</si>
  <si>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</si>
  <si>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</si>
  <si>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</si>
  <si>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</si>
  <si>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</si>
  <si>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</si>
  <si>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</si>
  <si>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</si>
  <si>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</si>
  <si>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</si>
  <si>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</si>
  <si>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</si>
  <si>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</si>
  <si>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</si>
  <si>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</si>
  <si>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</si>
  <si>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</si>
  <si>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</si>
  <si>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</si>
  <si>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</si>
  <si>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</si>
  <si>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</si>
  <si>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</si>
  <si>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</si>
  <si>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</si>
  <si>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</si>
  <si>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</si>
  <si>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</si>
  <si>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</si>
  <si>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</si>
  <si>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</si>
  <si>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</si>
  <si>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</si>
  <si>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</si>
  <si>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</si>
  <si>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</si>
  <si>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</si>
  <si>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</si>
  <si>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</si>
  <si>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</si>
  <si>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</si>
  <si>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</si>
  <si>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</si>
  <si>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</si>
  <si>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</si>
  <si>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</si>
  <si>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</si>
  <si>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</si>
  <si>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</si>
  <si>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</si>
  <si>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</si>
  <si>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</si>
  <si>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</si>
  <si>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</si>
  <si>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</si>
  <si>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</si>
  <si>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</si>
  <si>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</si>
  <si>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</si>
  <si>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</si>
  <si>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</si>
  <si>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</si>
  <si>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</si>
  <si>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</si>
  <si>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</si>
  <si>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</si>
  <si>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</si>
  <si>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</si>
  <si>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</si>
  <si>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</si>
  <si>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</si>
  <si>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</si>
  <si>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</si>
  <si>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</si>
  <si>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</si>
  <si>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</si>
  <si>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</si>
  <si>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</si>
  <si>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</si>
  <si>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</si>
  <si>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</si>
  <si>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</si>
  <si>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</si>
  <si>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</si>
  <si>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</si>
  <si>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</si>
  <si>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</si>
  <si>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</si>
  <si>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</si>
  <si>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</si>
  <si>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</si>
  <si>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</si>
  <si>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</si>
  <si>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</si>
  <si>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</si>
  <si>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</si>
  <si>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</si>
  <si>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</si>
  <si>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</si>
  <si>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</si>
  <si>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</si>
  <si>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</si>
  <si>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</si>
  <si>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</si>
  <si>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</si>
  <si>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</si>
  <si>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</si>
  <si>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</si>
  <si>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</si>
  <si>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</si>
  <si>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</si>
  <si>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</si>
  <si>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</si>
  <si>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</si>
  <si>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</si>
  <si>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</si>
  <si>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</si>
  <si>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</si>
  <si>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</si>
  <si>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</si>
  <si>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</si>
  <si>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</si>
  <si>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</si>
  <si>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</si>
  <si>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</si>
  <si>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</si>
  <si>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</si>
  <si>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</si>
  <si>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</si>
  <si>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</si>
  <si>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</si>
  <si>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</si>
  <si>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</si>
  <si>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</si>
  <si>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</si>
  <si>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</si>
  <si>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</si>
  <si>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</si>
  <si>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</si>
  <si>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</si>
  <si>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</si>
  <si>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</si>
  <si>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</si>
  <si>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</si>
  <si>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</si>
  <si>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</si>
  <si>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</si>
  <si>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</si>
  <si>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</si>
  <si>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</si>
  <si>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</si>
  <si>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</si>
  <si>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</si>
  <si>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</si>
  <si>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</si>
  <si>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</si>
  <si>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</si>
  <si>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</si>
  <si>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</si>
  <si>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</si>
  <si>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</si>
  <si>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</si>
  <si>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</si>
  <si>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</si>
  <si>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</si>
  <si>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</si>
  <si>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</si>
  <si>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</si>
  <si>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</si>
  <si>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</si>
  <si>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</si>
  <si>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</si>
  <si>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</si>
  <si>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</si>
  <si>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</si>
  <si>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</si>
  <si>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</si>
  <si>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</si>
  <si>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</si>
  <si>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</si>
  <si>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</si>
  <si>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</si>
  <si>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</si>
  <si>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</si>
  <si>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</si>
  <si>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</si>
  <si>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</si>
  <si>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</si>
  <si>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</si>
  <si>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</si>
  <si>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</si>
  <si>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</si>
  <si>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</si>
  <si>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</si>
  <si>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</si>
  <si>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</si>
  <si>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</si>
  <si>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</si>
  <si>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</si>
  <si>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</si>
  <si>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</si>
  <si>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</si>
  <si>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</si>
  <si>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</si>
  <si>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</si>
  <si>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</si>
  <si>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</si>
  <si>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</si>
  <si>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</si>
  <si>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</si>
  <si>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</si>
  <si>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</si>
  <si>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</si>
  <si>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</si>
  <si>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</si>
  <si>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</si>
  <si>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</si>
  <si>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</si>
  <si>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</si>
  <si>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</si>
  <si>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</si>
  <si>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</si>
  <si>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</si>
  <si>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</si>
  <si>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</si>
  <si>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</si>
  <si>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</si>
  <si>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</si>
  <si>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</si>
  <si>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</si>
  <si>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</si>
  <si>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</si>
  <si>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</si>
  <si>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</si>
  <si>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</si>
  <si>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</si>
  <si>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</si>
  <si>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</si>
  <si>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</si>
  <si>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</si>
  <si>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</si>
  <si>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</si>
  <si>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</si>
  <si>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</si>
  <si>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</si>
  <si>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</si>
  <si>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</si>
  <si>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</si>
  <si>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</si>
  <si>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</si>
  <si>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</si>
  <si>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</si>
  <si>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</si>
  <si>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</si>
  <si>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</si>
  <si>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</si>
  <si>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</si>
  <si>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</si>
  <si>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</si>
  <si>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</si>
  <si>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</si>
  <si>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</si>
  <si>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</si>
  <si>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</si>
  <si>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</si>
  <si>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</si>
  <si>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</si>
  <si>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</si>
  <si>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</si>
  <si>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</si>
  <si>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</si>
  <si>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</si>
  <si>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</si>
  <si>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</si>
  <si>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</si>
  <si>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</si>
  <si>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</si>
  <si>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</si>
  <si>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</si>
  <si>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</si>
  <si>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</si>
  <si>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</si>
  <si>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</si>
  <si>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</si>
  <si>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</si>
  <si>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</si>
  <si>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</si>
  <si>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</si>
  <si>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</si>
  <si>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</si>
  <si>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</si>
  <si>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</si>
  <si>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</si>
  <si>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</si>
  <si>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</si>
  <si>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</si>
  <si>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</si>
  <si>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</si>
  <si>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</si>
  <si>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</si>
  <si>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</si>
  <si>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</si>
  <si>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</si>
  <si>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</si>
  <si>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</si>
  <si>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</si>
  <si>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</si>
  <si>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</si>
  <si>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</si>
  <si>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</si>
  <si>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</si>
  <si>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</si>
  <si>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</si>
  <si>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</si>
  <si>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</si>
  <si>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</si>
  <si>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</si>
  <si>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</si>
  <si>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</si>
  <si>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</si>
  <si>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</si>
  <si>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</si>
  <si>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</si>
  <si>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</si>
  <si>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</si>
  <si>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</si>
  <si>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</si>
  <si>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</si>
  <si>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</si>
  <si>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</si>
  <si>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</si>
  <si>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</si>
  <si>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</si>
  <si>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</si>
  <si>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</si>
  <si>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</si>
  <si>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</si>
  <si>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</si>
  <si>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</si>
  <si>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</si>
  <si>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</si>
  <si>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</si>
  <si>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</si>
  <si>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</si>
  <si>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</si>
  <si>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</si>
  <si>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</si>
  <si>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</si>
  <si>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</si>
  <si>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</si>
  <si>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</si>
  <si>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</si>
  <si>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</si>
  <si>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</si>
  <si>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</si>
  <si>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</si>
  <si>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</si>
  <si>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</si>
  <si>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</si>
  <si>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</si>
  <si>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</si>
  <si>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</si>
  <si>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</si>
  <si>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</si>
  <si>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</si>
  <si>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</si>
  <si>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</si>
  <si>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</si>
  <si>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</si>
  <si>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</si>
  <si>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</si>
  <si>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</si>
  <si>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</si>
  <si>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</si>
  <si>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</si>
  <si>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</si>
  <si>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</si>
  <si>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</si>
  <si>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</si>
  <si>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</si>
  <si>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</si>
  <si>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</si>
  <si>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</si>
  <si>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</si>
  <si>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</si>
  <si>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</si>
  <si>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</si>
  <si>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</si>
  <si>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</si>
  <si>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</si>
  <si>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</si>
  <si>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</si>
  <si>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</si>
  <si>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</si>
  <si>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</si>
  <si>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</si>
  <si>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</si>
  <si>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</si>
  <si>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</si>
  <si>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</si>
  <si>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</si>
  <si>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</si>
  <si>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</si>
  <si>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</si>
  <si>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</si>
  <si>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</si>
  <si>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</si>
  <si>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</si>
  <si>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</si>
  <si>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</si>
  <si>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</si>
  <si>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</si>
  <si>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</si>
  <si>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</si>
  <si>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</si>
  <si>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</si>
  <si>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</si>
  <si>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</si>
  <si>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</si>
  <si>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</si>
  <si>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</si>
  <si>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</si>
  <si>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</si>
  <si>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</si>
  <si>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</si>
  <si>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</si>
  <si>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</si>
  <si>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</si>
  <si>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</si>
  <si>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</si>
  <si>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</si>
  <si>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</si>
  <si>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</si>
  <si>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</si>
  <si>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</si>
  <si>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</si>
  <si>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</si>
  <si>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</si>
  <si>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</si>
  <si>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</si>
  <si>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</si>
  <si>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</si>
  <si>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</si>
  <si>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</si>
  <si>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</si>
  <si>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</si>
  <si>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</si>
  <si>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</si>
  <si>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</si>
  <si>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</si>
  <si>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</si>
  <si>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</si>
  <si>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</si>
  <si>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</si>
  <si>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</si>
  <si>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</si>
  <si>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</si>
  <si>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</si>
  <si>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</si>
  <si>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</si>
  <si>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</si>
  <si>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</si>
  <si>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</si>
  <si>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</si>
  <si>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</si>
  <si>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</si>
  <si>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</si>
  <si>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</si>
  <si>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</si>
  <si>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</si>
  <si>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</si>
  <si>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</si>
  <si>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</si>
  <si>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</si>
  <si>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</si>
  <si>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</si>
  <si>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</si>
  <si>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</si>
  <si>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</si>
  <si>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</si>
  <si>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</si>
  <si>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</si>
  <si>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</si>
  <si>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</si>
  <si>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</si>
  <si>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</si>
  <si>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</si>
  <si>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</si>
  <si>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</si>
  <si>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</si>
  <si>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</si>
  <si>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</si>
  <si>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</si>
  <si>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</si>
  <si>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</si>
  <si>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</si>
  <si>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</si>
  <si>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</si>
  <si>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</si>
  <si>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</si>
  <si>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</si>
  <si>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</si>
  <si>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</si>
  <si>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</si>
  <si>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</si>
  <si>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</si>
  <si>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</si>
  <si>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</si>
  <si>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</si>
  <si>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</si>
  <si>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</si>
  <si>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</si>
  <si>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</si>
  <si>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</si>
  <si>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</si>
  <si>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</si>
  <si>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</si>
  <si>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</si>
  <si>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</si>
  <si>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</si>
  <si>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</si>
  <si>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</si>
  <si>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</si>
  <si>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</si>
  <si>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</si>
  <si>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</si>
  <si>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</si>
  <si>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</si>
  <si>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</si>
  <si>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</si>
  <si>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</si>
  <si>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</si>
  <si>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</si>
  <si>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</si>
  <si>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</si>
  <si>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</si>
  <si>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</si>
  <si>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</si>
  <si>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</si>
  <si>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</si>
  <si>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</si>
  <si>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</si>
  <si>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</si>
  <si>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</si>
  <si>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</si>
  <si>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</si>
  <si>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</si>
  <si>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</si>
  <si>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</si>
  <si>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</si>
  <si>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</si>
  <si>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</si>
  <si>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</si>
  <si>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</si>
  <si>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</si>
  <si>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</si>
  <si>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</si>
  <si>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</si>
  <si>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</si>
  <si>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</si>
  <si>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</si>
  <si>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</si>
  <si>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</si>
  <si>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</si>
  <si>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</si>
  <si>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</si>
  <si>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</si>
  <si>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</si>
  <si>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</si>
  <si>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</si>
  <si>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</si>
  <si>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</si>
  <si>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</si>
  <si>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</si>
  <si>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</si>
  <si>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</si>
  <si>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</si>
  <si>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</si>
  <si>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</si>
  <si>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</si>
  <si>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</si>
  <si>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</si>
  <si>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</si>
  <si>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</si>
  <si>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</si>
  <si>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</si>
  <si>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</si>
  <si>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</si>
  <si>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</si>
  <si>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</si>
  <si>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</si>
  <si>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</si>
  <si>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</si>
  <si>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</si>
  <si>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</si>
  <si>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</si>
  <si>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</si>
  <si>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</si>
  <si>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</si>
  <si>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</si>
  <si>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</si>
  <si>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</si>
  <si>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</si>
  <si>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</si>
  <si>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</si>
  <si>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</si>
  <si>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</si>
  <si>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</si>
  <si>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</si>
  <si>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</si>
  <si>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</si>
  <si>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</si>
  <si>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</si>
  <si>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</si>
  <si>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</si>
  <si>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</si>
  <si>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</si>
  <si>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</si>
  <si>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</si>
  <si>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</si>
  <si>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</si>
  <si>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</si>
  <si>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</si>
  <si>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</si>
  <si>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</si>
  <si>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</si>
  <si>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</si>
  <si>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</si>
  <si>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</si>
  <si>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</si>
  <si>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</si>
  <si>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</si>
  <si>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</si>
  <si>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</si>
  <si>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</si>
  <si>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</si>
  <si>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</si>
  <si>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</si>
  <si>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</si>
  <si>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</si>
  <si>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</si>
  <si>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</si>
  <si>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</si>
  <si>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</si>
  <si>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</si>
  <si>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</si>
  <si>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</si>
  <si>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</si>
  <si>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</si>
  <si>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</si>
  <si>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</si>
  <si>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</si>
  <si>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</si>
  <si>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</si>
  <si>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</si>
  <si>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</si>
  <si>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</si>
  <si>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</si>
  <si>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</si>
  <si>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</si>
  <si>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</si>
  <si>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</si>
  <si>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</si>
  <si>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</si>
  <si>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</si>
  <si>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</si>
  <si>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</si>
  <si>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</si>
  <si>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</si>
  <si>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</si>
  <si>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</si>
  <si>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</si>
  <si>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</si>
  <si>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</si>
  <si>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</si>
  <si>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</si>
  <si>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</si>
  <si>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</si>
  <si>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</si>
  <si>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</si>
  <si>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</si>
  <si>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</si>
  <si>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</si>
  <si>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</si>
  <si>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</si>
  <si>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</si>
  <si>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</si>
  <si>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</si>
  <si>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</si>
  <si>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</si>
  <si>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</si>
  <si>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</si>
  <si>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</si>
  <si>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</si>
  <si>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</si>
  <si>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</si>
  <si>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</si>
  <si>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</si>
  <si>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</si>
  <si>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</si>
  <si>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</si>
  <si>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</si>
  <si>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</si>
  <si>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</si>
  <si>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</si>
  <si>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</si>
  <si>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</si>
  <si>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</si>
  <si>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</si>
  <si>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</si>
  <si>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</si>
  <si>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</si>
  <si>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</si>
  <si>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</si>
  <si>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</si>
  <si>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</si>
  <si>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</si>
  <si>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</si>
  <si>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</si>
  <si>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</si>
  <si>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</si>
  <si>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</si>
  <si>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</si>
  <si>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</si>
  <si>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</si>
  <si>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</si>
  <si>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</si>
  <si>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</si>
  <si>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</si>
  <si>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</si>
  <si>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</si>
  <si>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</si>
  <si>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</si>
  <si>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</si>
  <si>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</si>
  <si>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</si>
  <si>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</si>
  <si>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</si>
  <si>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</si>
  <si>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</si>
  <si>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</si>
  <si>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</si>
  <si>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</si>
  <si>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</si>
  <si>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</si>
  <si>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</si>
  <si>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</si>
  <si>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</si>
  <si>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</si>
  <si>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</si>
  <si>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</si>
  <si>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</si>
  <si>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</si>
  <si>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</si>
  <si>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</si>
  <si>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</si>
  <si>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</si>
  <si>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</si>
  <si>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</si>
  <si>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</si>
  <si>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</si>
  <si>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</si>
  <si>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</si>
  <si>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</si>
  <si>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</si>
  <si>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</si>
  <si>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</si>
  <si>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</si>
  <si>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</si>
  <si>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</si>
  <si>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</si>
  <si>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</si>
  <si>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</si>
  <si>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</si>
  <si>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</si>
  <si>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</si>
  <si>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</si>
  <si>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</si>
  <si>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</si>
  <si>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</si>
  <si>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</si>
  <si>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</si>
  <si>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</si>
  <si>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</si>
  <si>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</si>
  <si>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</si>
  <si>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</si>
  <si>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</si>
  <si>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</si>
  <si>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</si>
  <si>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</si>
  <si>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</si>
  <si>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</si>
  <si>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</si>
  <si>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</si>
  <si>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</si>
  <si>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</si>
  <si>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</si>
  <si>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</si>
  <si>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</si>
  <si>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</si>
  <si>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</si>
  <si>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</si>
  <si>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</si>
  <si>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</si>
  <si>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</si>
  <si>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</si>
  <si>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</si>
  <si>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</si>
  <si>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</si>
  <si>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</si>
  <si>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</si>
  <si>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</si>
  <si>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</si>
  <si>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</si>
  <si>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</si>
  <si>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</si>
  <si>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</si>
  <si>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</si>
  <si>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</si>
  <si>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</si>
  <si>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</si>
  <si>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</si>
  <si>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</si>
  <si>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</si>
  <si>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</si>
  <si>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</si>
  <si>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</si>
  <si>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</si>
  <si>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</si>
  <si>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</si>
  <si>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</si>
  <si>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</si>
  <si>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</si>
  <si>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</si>
  <si>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</si>
  <si>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</si>
  <si>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</si>
  <si>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</si>
  <si>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</si>
  <si>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</si>
  <si>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</si>
  <si>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</si>
  <si>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</si>
  <si>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</si>
  <si>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</si>
  <si>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</si>
  <si>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</si>
  <si>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</si>
  <si>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</si>
  <si>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</si>
  <si>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</si>
  <si>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</si>
  <si>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</si>
  <si>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</si>
  <si>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</si>
  <si>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</si>
  <si>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</si>
  <si>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</si>
  <si>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</si>
  <si>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</si>
  <si>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</si>
  <si>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</si>
  <si>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</si>
  <si>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</si>
  <si>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</si>
  <si>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</si>
  <si>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</si>
  <si>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</si>
  <si>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</si>
  <si>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</si>
  <si>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</si>
  <si>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</si>
  <si>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</si>
  <si>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</si>
  <si>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</si>
  <si>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</si>
  <si>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</si>
  <si>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</si>
  <si>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</si>
  <si>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</si>
  <si>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</si>
  <si>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</si>
  <si>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</si>
  <si>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</si>
  <si>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</si>
  <si>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</si>
  <si>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</si>
  <si>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</si>
  <si>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</si>
  <si>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</si>
  <si>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</si>
  <si>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</si>
  <si>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</si>
  <si>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</si>
  <si>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</si>
  <si>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</si>
  <si>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</si>
  <si>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</si>
  <si>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</si>
  <si>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</si>
  <si>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</si>
  <si>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</si>
  <si>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</si>
  <si>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</si>
  <si>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</si>
  <si>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</si>
  <si>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</si>
  <si>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</si>
  <si>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</si>
  <si>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</si>
  <si>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</si>
  <si>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</si>
  <si>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</si>
  <si>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</si>
  <si>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</si>
  <si>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</si>
  <si>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</si>
  <si>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</si>
  <si>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</si>
  <si>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</si>
  <si>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</si>
  <si>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</si>
  <si>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</si>
  <si>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</si>
  <si>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</si>
  <si>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</si>
  <si>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</si>
  <si>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</si>
  <si>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</si>
  <si>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</si>
  <si>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</si>
  <si>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</si>
  <si>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</si>
  <si>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</si>
  <si>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</si>
  <si>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</si>
  <si>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</si>
  <si>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</si>
  <si>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</si>
  <si>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</si>
  <si>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</si>
  <si>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</si>
  <si>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</si>
  <si>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</si>
  <si>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</si>
  <si>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</si>
  <si>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</si>
  <si>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</si>
  <si>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</si>
  <si>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</si>
  <si>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</si>
  <si>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</si>
  <si>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</si>
  <si>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</si>
  <si>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</si>
  <si>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</si>
  <si>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</si>
  <si>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</si>
  <si>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</si>
  <si>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</si>
  <si>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</si>
  <si>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</si>
  <si>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</si>
  <si>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</si>
  <si>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</si>
  <si>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</si>
  <si>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</si>
  <si>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</si>
  <si>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</si>
  <si>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</si>
  <si>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</si>
  <si>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</si>
  <si>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</si>
  <si>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</si>
  <si>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</si>
  <si>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</si>
  <si>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</si>
  <si>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</si>
  <si>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</si>
  <si>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</si>
  <si>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</si>
  <si>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</si>
  <si>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</si>
  <si>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</si>
  <si>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</si>
  <si>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</si>
  <si>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</si>
  <si>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</si>
  <si>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</si>
  <si>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</si>
  <si>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</si>
  <si>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</si>
  <si>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</si>
  <si>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</si>
  <si>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</si>
  <si>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</si>
  <si>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</si>
  <si>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</si>
  <si>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</si>
  <si>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</si>
  <si>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</si>
  <si>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</si>
  <si>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</si>
  <si>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</si>
  <si>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</si>
  <si>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</si>
  <si>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</si>
  <si>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</si>
  <si>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</si>
  <si>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</si>
  <si>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</si>
  <si>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</si>
  <si>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</si>
  <si>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</si>
  <si>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</si>
  <si>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</si>
  <si>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</si>
  <si>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</si>
  <si>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</si>
  <si>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</si>
  <si>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</si>
  <si>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</si>
  <si>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</si>
  <si>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</si>
  <si>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</si>
  <si>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</si>
  <si>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</si>
  <si>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</si>
  <si>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</si>
  <si>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</si>
  <si>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</si>
  <si>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</si>
  <si>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</si>
  <si>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</si>
  <si>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</si>
  <si>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</si>
  <si>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</si>
  <si>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</si>
  <si>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</si>
  <si>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</si>
  <si>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</si>
  <si>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</si>
  <si>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</si>
  <si>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</si>
  <si>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</si>
  <si>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</si>
  <si>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</si>
  <si>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</si>
  <si>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</si>
  <si>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</si>
  <si>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</si>
  <si>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</si>
  <si>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</si>
  <si>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</si>
  <si>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</si>
  <si>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</si>
  <si>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</si>
  <si>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</si>
  <si>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</si>
  <si>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</si>
  <si>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</si>
  <si>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</si>
  <si>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</si>
  <si>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</si>
  <si>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</si>
  <si>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</si>
  <si>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</si>
  <si>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</si>
  <si>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</si>
  <si>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</si>
  <si>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</si>
  <si>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</si>
  <si>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</si>
  <si>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</si>
  <si>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</si>
  <si>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</si>
  <si>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</si>
  <si>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</si>
  <si>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</si>
  <si>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</si>
  <si>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</si>
  <si>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</si>
  <si>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</si>
  <si>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</si>
  <si>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</si>
  <si>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</si>
  <si>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</si>
  <si>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</si>
  <si>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</si>
  <si>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</si>
  <si>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</si>
  <si>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</si>
  <si>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</si>
  <si>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</si>
  <si>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</si>
  <si>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</si>
  <si>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</si>
  <si>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</si>
  <si>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</si>
  <si>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</si>
  <si>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</si>
  <si>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</si>
  <si>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</si>
  <si>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</si>
  <si>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</si>
  <si>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</si>
  <si>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</si>
  <si>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</si>
  <si>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</si>
  <si>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</si>
  <si>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</si>
  <si>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</si>
  <si>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</si>
  <si>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</si>
  <si>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</si>
  <si>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</si>
  <si>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</si>
  <si>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</si>
  <si>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</si>
  <si>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</si>
  <si>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</si>
  <si>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</si>
  <si>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</si>
  <si>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</si>
  <si>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</si>
  <si>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</si>
  <si>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</si>
  <si>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</si>
  <si>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</si>
  <si>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</si>
  <si>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</si>
  <si>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</si>
  <si>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</si>
  <si>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</si>
  <si>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</si>
  <si>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</si>
  <si>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</si>
  <si>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</si>
  <si>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</si>
  <si>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</si>
  <si>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</si>
  <si>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</si>
  <si>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</si>
  <si>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</si>
  <si>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</si>
  <si>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</si>
  <si>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</si>
  <si>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</si>
  <si>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</si>
  <si>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</si>
  <si>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</si>
  <si>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</si>
  <si>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</si>
  <si>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</si>
  <si>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</si>
  <si>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</si>
  <si>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</si>
  <si>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</si>
  <si>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</si>
  <si>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</si>
  <si>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</si>
  <si>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</si>
  <si>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</si>
  <si>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</si>
  <si>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</si>
  <si>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</si>
  <si>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</si>
  <si>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</si>
  <si>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</si>
  <si>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</si>
  <si>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</si>
  <si>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</si>
  <si>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</si>
  <si>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</si>
  <si>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</si>
  <si>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</si>
  <si>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</si>
  <si>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</si>
  <si>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</si>
  <si>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</si>
  <si>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</si>
  <si>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</si>
  <si>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</si>
  <si>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</si>
  <si>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</si>
  <si>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</si>
  <si>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</si>
  <si>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</si>
  <si>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</si>
  <si>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</si>
  <si>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</si>
  <si>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</si>
  <si>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</si>
  <si>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</si>
  <si>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</si>
  <si>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</si>
  <si>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</si>
  <si>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</si>
  <si>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</si>
  <si>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</si>
  <si>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</si>
  <si>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</si>
  <si>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</si>
  <si>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</si>
  <si>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</si>
  <si>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</si>
  <si>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</si>
  <si>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</si>
  <si>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</si>
  <si>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</si>
  <si>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</si>
  <si>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</si>
  <si>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</si>
  <si>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</si>
  <si>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</si>
  <si>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</si>
  <si>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</si>
  <si>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</si>
  <si>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</si>
  <si>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</si>
  <si>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</si>
  <si>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</si>
  <si>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</si>
  <si>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</si>
  <si>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</si>
  <si>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</si>
  <si>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</si>
  <si>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</si>
  <si>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</si>
  <si>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</si>
  <si>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</si>
  <si>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</si>
  <si>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</si>
  <si>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</si>
  <si>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</si>
  <si>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</si>
  <si>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</si>
  <si>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</si>
  <si>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</si>
  <si>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</si>
  <si>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</si>
  <si>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</si>
  <si>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</si>
  <si>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</si>
  <si>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</si>
  <si>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</si>
  <si>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</si>
  <si>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</si>
  <si>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</si>
  <si>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</si>
  <si>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</si>
  <si>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</si>
  <si>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</si>
  <si>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</si>
  <si>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</si>
  <si>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</si>
  <si>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</si>
  <si>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</si>
  <si>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</si>
  <si>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</si>
  <si>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</si>
  <si>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</si>
  <si>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</si>
  <si>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</si>
  <si>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</si>
  <si>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</si>
  <si>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</si>
  <si>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</si>
  <si>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</si>
  <si>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</si>
  <si>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</si>
  <si>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</si>
  <si>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</si>
  <si>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</si>
  <si>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</si>
  <si>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</si>
  <si>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</si>
  <si>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</si>
  <si>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</si>
  <si>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</si>
  <si>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</si>
  <si>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</si>
  <si>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</si>
  <si>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</si>
  <si>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</si>
  <si>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</si>
  <si>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</si>
  <si>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</si>
  <si>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</si>
  <si>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</si>
  <si>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</si>
  <si>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</si>
  <si>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</si>
  <si>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</si>
  <si>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</si>
  <si>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</si>
  <si>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</si>
  <si>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</si>
  <si>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</si>
  <si>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</si>
  <si>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</si>
  <si>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</si>
  <si>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</si>
  <si>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</si>
  <si>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</si>
  <si>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</si>
  <si>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</si>
  <si>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</si>
  <si>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</si>
  <si>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</si>
  <si>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</si>
  <si>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</si>
  <si>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</si>
  <si>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</si>
  <si>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</si>
  <si>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</si>
  <si>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</si>
  <si>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</si>
  <si>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</si>
  <si>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</si>
  <si>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</si>
  <si>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</si>
  <si>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</si>
  <si>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</si>
  <si>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</si>
  <si>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</si>
  <si>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</si>
  <si>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</si>
  <si>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</si>
  <si>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</si>
  <si>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</si>
  <si>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</si>
  <si>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</si>
  <si>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</si>
  <si>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</si>
  <si>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</si>
  <si>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</si>
  <si>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</si>
  <si>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</si>
  <si>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</si>
  <si>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</si>
  <si>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</si>
  <si>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</si>
  <si>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</si>
  <si>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</si>
  <si>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</si>
  <si>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</si>
  <si>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</si>
  <si>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</si>
  <si>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</si>
  <si>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</si>
  <si>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</si>
  <si>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</si>
  <si>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</si>
  <si>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</si>
  <si>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</si>
  <si>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</si>
  <si>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</si>
  <si>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</si>
  <si>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</si>
  <si>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</si>
  <si>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</si>
  <si>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</si>
  <si>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</si>
  <si>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</si>
  <si>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</si>
  <si>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</si>
  <si>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</si>
  <si>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</si>
  <si>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</si>
  <si>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</si>
  <si>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</si>
  <si>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</si>
  <si>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</si>
  <si>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</si>
  <si>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</si>
  <si>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</si>
  <si>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</si>
  <si>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</si>
  <si>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</si>
  <si>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</si>
  <si>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</si>
  <si>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</si>
  <si>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</si>
  <si>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</si>
  <si>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</si>
  <si>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</si>
  <si>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</si>
  <si>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</si>
  <si>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</si>
  <si>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</si>
  <si>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</si>
  <si>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</si>
  <si>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</si>
  <si>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</si>
  <si>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</si>
  <si>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</si>
  <si>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</si>
  <si>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</si>
  <si>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</si>
  <si>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</si>
  <si>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</si>
  <si>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</si>
  <si>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</si>
  <si>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</si>
  <si>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</si>
  <si>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</si>
  <si>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</si>
  <si>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</si>
  <si>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</si>
  <si>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</si>
  <si>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</si>
  <si>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</si>
  <si>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</si>
  <si>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</si>
  <si>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</si>
  <si>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</si>
  <si>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</si>
  <si>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</si>
  <si>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</si>
  <si>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</si>
  <si>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</si>
  <si>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</si>
  <si>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</si>
  <si>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</si>
  <si>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</si>
  <si>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</si>
  <si>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</si>
  <si>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</si>
  <si>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</si>
  <si>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</si>
  <si>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</si>
  <si>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</si>
  <si>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</si>
  <si>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</si>
  <si>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</si>
  <si>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</si>
  <si>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</si>
  <si>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</si>
  <si>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</si>
  <si>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</si>
  <si>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</si>
  <si>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</si>
  <si>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</si>
  <si>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</si>
  <si>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</si>
  <si>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</si>
  <si>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</si>
  <si>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</si>
  <si>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</si>
  <si>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</si>
  <si>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</si>
  <si>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</si>
  <si>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</si>
  <si>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</si>
  <si>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</si>
  <si>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</si>
  <si>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</si>
  <si>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</si>
  <si>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</si>
  <si>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</si>
  <si>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</si>
  <si>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</si>
  <si>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</si>
  <si>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</si>
  <si>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</si>
  <si>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</si>
  <si>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</si>
  <si>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</si>
  <si>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</si>
  <si>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</si>
  <si>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</si>
  <si>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</si>
  <si>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</si>
  <si>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</si>
  <si>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</si>
  <si>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</si>
  <si>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</si>
  <si>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</si>
  <si>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</si>
  <si>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</si>
  <si>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</si>
  <si>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</si>
  <si>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</si>
  <si>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</si>
  <si>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</si>
  <si>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</si>
  <si>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</si>
  <si>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</si>
  <si>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</si>
  <si>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</si>
  <si>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</si>
  <si>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</si>
  <si>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</si>
  <si>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</si>
  <si>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</si>
  <si>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</si>
  <si>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</si>
  <si>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</si>
  <si>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</si>
  <si>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</si>
  <si>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</si>
  <si>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</si>
  <si>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</si>
  <si>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</si>
  <si>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</si>
  <si>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</si>
  <si>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</si>
  <si>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</si>
  <si>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</si>
  <si>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</si>
  <si>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</si>
  <si>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</si>
  <si>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</si>
  <si>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</si>
  <si>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</si>
  <si>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</si>
  <si>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</si>
  <si>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</si>
  <si>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</si>
  <si>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</si>
  <si>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</si>
  <si>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</si>
  <si>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</si>
  <si>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</si>
  <si>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</si>
  <si>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</si>
  <si>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</si>
  <si>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</si>
  <si>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</si>
  <si>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</si>
  <si>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</si>
  <si>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</si>
  <si>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</si>
  <si>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</si>
  <si>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</si>
  <si>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</si>
  <si>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</si>
  <si>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</si>
  <si>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</si>
  <si>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</si>
  <si>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</si>
  <si>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</si>
  <si>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</si>
  <si>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</si>
  <si>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</si>
  <si>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</si>
  <si>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</si>
  <si>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</si>
  <si>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</si>
  <si>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</si>
  <si>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</si>
  <si>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</si>
  <si>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</si>
  <si>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</si>
  <si>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</si>
  <si>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</si>
  <si>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</si>
  <si>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</si>
  <si>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</si>
  <si>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</si>
  <si>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</si>
  <si>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</si>
  <si>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</si>
  <si>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</si>
  <si>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</si>
  <si>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</si>
  <si>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</si>
  <si>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</si>
  <si>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</si>
  <si>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</si>
  <si>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</si>
  <si>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</si>
  <si>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</si>
  <si>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</si>
  <si>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</si>
  <si>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</si>
  <si>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</si>
  <si>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</si>
  <si>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</si>
  <si>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</si>
  <si>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</si>
  <si>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</si>
  <si>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</si>
  <si>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</si>
  <si>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</si>
  <si>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</si>
  <si>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</si>
  <si>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</si>
  <si>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</si>
  <si>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</si>
  <si>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</si>
  <si>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</si>
  <si>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</si>
  <si>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</si>
  <si>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</si>
  <si>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</si>
  <si>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</si>
  <si>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</si>
  <si>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</si>
  <si>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</si>
  <si>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</si>
  <si>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</si>
  <si>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</si>
  <si>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</si>
  <si>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</si>
  <si>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</si>
  <si>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</si>
  <si>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</si>
  <si>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</si>
  <si>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</si>
  <si>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</si>
  <si>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</si>
  <si>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</si>
  <si>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</si>
  <si>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</si>
  <si>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</si>
  <si>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</si>
  <si>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</si>
  <si>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</si>
  <si>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</si>
  <si>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</si>
  <si>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</si>
  <si>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</si>
  <si>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</si>
  <si>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</si>
  <si>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</si>
  <si>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</si>
  <si>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</si>
  <si>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</si>
  <si>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</si>
  <si>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</si>
  <si>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</si>
  <si>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</si>
  <si>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</si>
  <si>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</si>
  <si>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</si>
  <si>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</si>
  <si>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</si>
  <si>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</si>
  <si>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</si>
  <si>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</si>
  <si>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</si>
  <si>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</si>
  <si>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</si>
  <si>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</si>
  <si>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</si>
  <si>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</si>
  <si>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</si>
  <si>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</si>
  <si>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</si>
  <si>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</si>
  <si>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</si>
  <si>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</si>
  <si>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</si>
  <si>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</si>
  <si>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</si>
  <si>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</si>
  <si>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</si>
  <si>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</si>
  <si>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</si>
  <si>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</si>
  <si>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</si>
  <si>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</si>
  <si>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</si>
  <si>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</si>
  <si>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</si>
  <si>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</si>
  <si>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</si>
  <si>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</si>
  <si>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</si>
  <si>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</si>
  <si>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</si>
  <si>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</si>
  <si>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</si>
  <si>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</si>
  <si>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</si>
  <si>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</si>
  <si>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</si>
  <si>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</si>
  <si>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</si>
  <si>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</si>
  <si>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</si>
  <si>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</si>
  <si>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</si>
  <si>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</si>
  <si>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</si>
  <si>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</si>
  <si>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</si>
  <si>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</si>
  <si>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</si>
  <si>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</si>
  <si>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</si>
  <si>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</si>
  <si>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</si>
  <si>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</si>
  <si>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</si>
  <si>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</si>
  <si>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</si>
  <si>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</si>
  <si>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</si>
  <si>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</si>
  <si>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</si>
  <si>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</si>
  <si>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</si>
  <si>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</si>
  <si>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</si>
  <si>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</si>
  <si>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</si>
  <si>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</si>
  <si>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</si>
  <si>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</si>
  <si>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</si>
  <si>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</si>
  <si>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</si>
  <si>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</si>
  <si>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</si>
  <si>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</si>
  <si>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</si>
  <si>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</si>
  <si>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</si>
  <si>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</si>
  <si>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</si>
  <si>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</si>
  <si>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</si>
  <si>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</si>
  <si>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</si>
  <si>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</si>
  <si>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</si>
  <si>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</si>
  <si>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</si>
  <si>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</si>
  <si>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</si>
  <si>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</si>
  <si>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</si>
  <si>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</si>
  <si>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</si>
  <si>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</si>
  <si>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</si>
  <si>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</si>
  <si>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</si>
  <si>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</si>
  <si>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</si>
  <si>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</si>
  <si>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</si>
  <si>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</si>
  <si>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</si>
  <si>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</si>
  <si>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</si>
  <si>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</si>
  <si>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</si>
  <si>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</si>
  <si>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</si>
  <si>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</si>
  <si>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</si>
  <si>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</si>
  <si>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</si>
  <si>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</si>
  <si>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</si>
  <si>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</si>
  <si>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</si>
  <si>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</si>
  <si>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</si>
  <si>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</si>
  <si>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</si>
  <si>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</si>
  <si>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</si>
  <si>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</si>
  <si>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</si>
  <si>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</si>
  <si>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</si>
  <si>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</si>
  <si>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</si>
  <si>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</si>
  <si>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</si>
  <si>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</si>
  <si>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</si>
  <si>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</si>
  <si>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</si>
  <si>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</si>
  <si>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</si>
  <si>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</si>
  <si>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</si>
  <si>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</si>
  <si>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</si>
  <si>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</si>
  <si>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</si>
  <si>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</si>
  <si>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</si>
  <si>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</si>
  <si>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</si>
  <si>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</si>
  <si>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</si>
  <si>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</si>
  <si>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</si>
  <si>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</si>
  <si>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</si>
  <si>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</si>
  <si>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</si>
  <si>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</si>
  <si>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</si>
  <si>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</si>
  <si>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</si>
  <si>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</si>
  <si>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</si>
  <si>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</si>
  <si>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</si>
  <si>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</si>
  <si>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</si>
  <si>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</si>
  <si>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</si>
  <si>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</si>
  <si>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</si>
  <si>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</si>
  <si>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</si>
  <si>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</si>
  <si>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</si>
  <si>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</si>
  <si>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</si>
  <si>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</si>
  <si>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</si>
  <si>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</si>
  <si>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</si>
  <si>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</si>
  <si>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</si>
  <si>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</si>
  <si>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</si>
  <si>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</si>
  <si>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</si>
  <si>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</si>
  <si>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</si>
  <si>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</si>
  <si>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</si>
  <si>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</si>
  <si>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</si>
  <si>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</si>
  <si>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</si>
  <si>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</si>
  <si>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</si>
  <si>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</si>
  <si>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</si>
  <si>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</si>
  <si>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</si>
  <si>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</si>
  <si>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</si>
  <si>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</si>
  <si>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</si>
  <si>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</si>
  <si>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</si>
  <si>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</si>
  <si>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</si>
  <si>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</si>
  <si>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</si>
  <si>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</si>
  <si>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</si>
  <si>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</si>
  <si>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</si>
  <si>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</si>
  <si>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</si>
  <si>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</si>
  <si>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</si>
  <si>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</si>
  <si>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</si>
  <si>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</si>
  <si>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</si>
  <si>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</si>
  <si>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</si>
  <si>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</si>
  <si>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</si>
  <si>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</si>
  <si>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</si>
  <si>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</si>
  <si>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</si>
  <si>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</si>
  <si>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</si>
  <si>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</si>
  <si>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</si>
  <si>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</si>
  <si>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</si>
  <si>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</si>
  <si>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</si>
  <si>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</si>
  <si>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</si>
  <si>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</si>
  <si>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</si>
  <si>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</si>
  <si>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</si>
  <si>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</si>
  <si>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</si>
  <si>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</si>
  <si>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</si>
  <si>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</si>
  <si>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</si>
  <si>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</si>
  <si>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</si>
  <si>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</si>
  <si>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</si>
  <si>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</si>
  <si>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</si>
  <si>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</si>
  <si>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</si>
  <si>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</si>
  <si>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</si>
  <si>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</si>
  <si>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</si>
  <si>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</si>
  <si>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</si>
  <si>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</si>
  <si>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</si>
  <si>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</si>
  <si>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</si>
  <si>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</si>
  <si>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</si>
  <si>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</si>
  <si>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</si>
  <si>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</si>
  <si>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</si>
  <si>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</si>
  <si>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</si>
  <si>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</si>
  <si>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</si>
  <si>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</si>
  <si>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</si>
  <si>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</si>
  <si>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</si>
  <si>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</si>
  <si>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</si>
  <si>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</si>
  <si>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</si>
  <si>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</si>
  <si>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</si>
  <si>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</si>
  <si>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</si>
  <si>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</si>
  <si>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</si>
  <si>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</si>
  <si>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</si>
  <si>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</si>
  <si>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</si>
  <si>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</si>
  <si>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</si>
  <si>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</si>
  <si>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</si>
  <si>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</si>
  <si>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</si>
  <si>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</si>
  <si>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</si>
  <si>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</si>
  <si>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</si>
  <si>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</si>
  <si>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</si>
  <si>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</si>
  <si>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</si>
  <si>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</si>
  <si>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</si>
  <si>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</si>
  <si>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</si>
  <si>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</si>
  <si>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</si>
  <si>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</si>
  <si>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</si>
  <si>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</si>
  <si>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</si>
  <si>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</si>
  <si>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</si>
  <si>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</si>
  <si>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</si>
  <si>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</si>
  <si>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</si>
  <si>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</si>
  <si>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</si>
  <si>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</si>
  <si>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</si>
  <si>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</si>
  <si>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</si>
  <si>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</si>
  <si>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</si>
  <si>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</si>
  <si>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</si>
  <si>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</si>
  <si>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</si>
  <si>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</si>
  <si>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</si>
  <si>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</si>
  <si>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</si>
  <si>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</si>
  <si>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</si>
  <si>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</si>
  <si>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</si>
  <si>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</si>
  <si>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</si>
  <si>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</si>
  <si>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</si>
  <si>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</si>
  <si>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</si>
  <si>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</si>
  <si>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</si>
  <si>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</si>
  <si>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</si>
  <si>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</si>
  <si>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</si>
  <si>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</si>
  <si>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</si>
  <si>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</si>
  <si>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</si>
  <si>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</si>
  <si>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</si>
  <si>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</si>
  <si>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</si>
  <si>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</si>
  <si>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</si>
  <si>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</si>
  <si>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</si>
  <si>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</si>
  <si>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</si>
  <si>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</si>
  <si>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</si>
  <si>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</si>
  <si>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</si>
  <si>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</si>
  <si>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</si>
  <si>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</si>
  <si>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</si>
  <si>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</si>
  <si>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</si>
  <si>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</si>
  <si>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</si>
  <si>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</si>
  <si>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</si>
  <si>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</si>
  <si>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</si>
  <si>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</si>
  <si>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</si>
  <si>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</si>
  <si>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</si>
  <si>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</si>
  <si>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</si>
  <si>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</si>
  <si>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</si>
  <si>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</si>
  <si>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</si>
  <si>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</si>
  <si>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</si>
  <si>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</si>
  <si>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</si>
  <si>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</si>
  <si>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</si>
  <si>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</si>
  <si>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</si>
  <si>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</si>
  <si>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</si>
  <si>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</si>
  <si>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</si>
  <si>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</si>
  <si>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</si>
  <si>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</si>
  <si>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</si>
  <si>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</si>
  <si>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</si>
  <si>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</si>
  <si>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</si>
  <si>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</si>
  <si>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</si>
  <si>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</si>
  <si>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</si>
  <si>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</si>
  <si>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</si>
  <si>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</si>
  <si>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</si>
  <si>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</si>
  <si>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</si>
  <si>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</si>
  <si>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</si>
  <si>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</si>
  <si>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</si>
  <si>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</si>
  <si>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</si>
  <si>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</si>
  <si>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</si>
  <si>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</si>
  <si>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</si>
  <si>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</si>
  <si>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</si>
  <si>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</si>
  <si>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</si>
  <si>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</si>
  <si>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</si>
  <si>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</si>
  <si>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</si>
  <si>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</si>
  <si>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</si>
  <si>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</si>
  <si>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</si>
  <si>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</si>
  <si>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</si>
  <si>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</si>
  <si>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</si>
  <si>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</si>
  <si>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</si>
  <si>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</si>
  <si>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</si>
  <si>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</si>
  <si>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</si>
  <si>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</si>
  <si>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</si>
  <si>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</si>
  <si>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</si>
  <si>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</si>
  <si>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</si>
  <si>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</si>
  <si>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</si>
  <si>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</si>
  <si>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</si>
  <si>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</si>
  <si>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</si>
  <si>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</si>
  <si>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</si>
  <si>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</si>
  <si>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</si>
  <si>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</si>
  <si>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</si>
  <si>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</si>
  <si>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</si>
  <si>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</si>
  <si>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</si>
  <si>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</si>
  <si>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</si>
  <si>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</si>
  <si>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</si>
  <si>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</si>
  <si>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</si>
  <si>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</si>
  <si>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</si>
  <si>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</si>
  <si>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</si>
  <si>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</si>
  <si>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</si>
  <si>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</si>
  <si>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</si>
  <si>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</si>
  <si>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</si>
  <si>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</si>
  <si>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</si>
  <si>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</si>
  <si>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</si>
  <si>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</si>
  <si>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</si>
  <si>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</si>
  <si>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</si>
  <si>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</si>
  <si>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</si>
  <si>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</si>
  <si>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</si>
  <si>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</si>
  <si>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</si>
  <si>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</si>
  <si>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</si>
  <si>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</si>
  <si>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</si>
  <si>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</si>
  <si>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</si>
  <si>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</si>
  <si>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</si>
  <si>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</si>
  <si>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</si>
  <si>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</si>
  <si>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</si>
  <si>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</si>
  <si>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</si>
  <si>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</si>
  <si>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</si>
  <si>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</si>
  <si>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</si>
  <si>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</si>
  <si>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</si>
  <si>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</si>
  <si>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</si>
  <si>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</si>
  <si>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</si>
  <si>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</si>
  <si>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</si>
  <si>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</si>
  <si>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</si>
  <si>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</si>
  <si>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</si>
  <si>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</si>
  <si>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</si>
  <si>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</si>
  <si>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</si>
  <si>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</si>
  <si>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</si>
  <si>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</si>
  <si>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</si>
  <si>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</si>
  <si>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</si>
  <si>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</si>
  <si>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</si>
  <si>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</si>
  <si>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</si>
  <si>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</si>
  <si>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</si>
  <si>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</si>
  <si>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</si>
  <si>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</si>
  <si>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</si>
  <si>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</si>
  <si>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</si>
  <si>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</si>
  <si>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</si>
  <si>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</si>
  <si>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</si>
  <si>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</si>
  <si>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</si>
  <si>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</si>
  <si>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</si>
  <si>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</si>
  <si>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</si>
  <si>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</si>
  <si>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</si>
  <si>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</si>
  <si>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</si>
  <si>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</si>
  <si>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</si>
  <si>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</si>
  <si>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</si>
  <si>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</si>
  <si>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</si>
  <si>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</si>
  <si>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</si>
  <si>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</si>
  <si>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</si>
  <si>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</si>
  <si>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</si>
  <si>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</si>
  <si>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</si>
  <si>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</si>
  <si>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</si>
  <si>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</si>
  <si>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</si>
  <si>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</si>
  <si>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</si>
  <si>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</si>
  <si>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</si>
  <si>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</si>
  <si>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</si>
  <si>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</si>
  <si>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</si>
  <si>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</si>
  <si>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</si>
  <si>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</si>
  <si>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</si>
  <si>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</si>
  <si>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</si>
  <si>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</si>
  <si>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</si>
  <si>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</si>
  <si>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</si>
  <si>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</si>
  <si>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</si>
  <si>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</si>
  <si>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</si>
  <si>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</si>
  <si>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</si>
  <si>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</si>
  <si>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</si>
  <si>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</si>
  <si>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</si>
  <si>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</si>
  <si>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</si>
  <si>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</si>
  <si>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</si>
  <si>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</si>
  <si>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</si>
  <si>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</si>
  <si>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</si>
  <si>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</si>
  <si>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</si>
  <si>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</si>
  <si>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</si>
  <si>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</si>
  <si>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</si>
  <si>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</si>
  <si>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</si>
  <si>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</si>
  <si>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</si>
  <si>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</si>
  <si>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</si>
  <si>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</si>
  <si>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</si>
  <si>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</si>
  <si>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</si>
  <si>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</si>
  <si>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</si>
  <si>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</si>
  <si>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</si>
  <si>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</si>
  <si>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</si>
  <si>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</si>
  <si>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</si>
  <si>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</si>
  <si>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</si>
  <si>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</si>
  <si>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</si>
  <si>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</si>
  <si>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</si>
  <si>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</si>
  <si>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</si>
  <si>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</si>
  <si>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</si>
  <si>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</si>
  <si>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</si>
  <si>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</si>
  <si>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</si>
  <si>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</si>
  <si>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</si>
  <si>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</si>
  <si>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</si>
  <si>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</si>
  <si>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</si>
  <si>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</si>
  <si>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</si>
  <si>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</si>
  <si>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</si>
  <si>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</si>
  <si>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</si>
  <si>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</si>
  <si>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</si>
  <si>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</si>
  <si>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</si>
  <si>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</si>
  <si>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</si>
  <si>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</si>
  <si>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</si>
  <si>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</si>
  <si>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</si>
  <si>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</si>
  <si>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</si>
  <si>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</si>
  <si>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</si>
  <si>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</si>
  <si>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</si>
  <si>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</si>
  <si>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</si>
  <si>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</si>
  <si>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</si>
  <si>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</si>
  <si>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</si>
  <si>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</si>
  <si>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</si>
  <si>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</si>
  <si>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</si>
  <si>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</si>
  <si>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</si>
  <si>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</si>
  <si>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</si>
  <si>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</si>
  <si>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</si>
  <si>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</si>
  <si>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</si>
  <si>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</si>
  <si>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</si>
  <si>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</si>
  <si>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</si>
  <si>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</si>
  <si>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</si>
  <si>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</si>
  <si>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</si>
  <si>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</si>
  <si>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</si>
  <si>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</si>
  <si>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</si>
  <si>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</si>
  <si>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</si>
  <si>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</si>
  <si>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</si>
  <si>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</si>
  <si>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</si>
  <si>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</si>
  <si>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</si>
  <si>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</si>
  <si>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</si>
  <si>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</si>
  <si>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</si>
  <si>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</si>
  <si>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</si>
  <si>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</si>
  <si>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</si>
  <si>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</si>
  <si>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</si>
  <si>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</si>
  <si>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</si>
  <si>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</si>
  <si>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</si>
  <si>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</si>
  <si>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</si>
  <si>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</si>
  <si>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</si>
  <si>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</si>
  <si>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</si>
  <si>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</si>
  <si>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</si>
  <si>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</si>
  <si>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</si>
  <si>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</si>
  <si>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</si>
  <si>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</si>
  <si>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</si>
  <si>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</si>
  <si>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</si>
  <si>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</si>
  <si>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</si>
  <si>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</si>
  <si>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</si>
  <si>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</si>
  <si>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</si>
  <si>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</si>
  <si>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</si>
  <si>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</si>
  <si>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</si>
  <si>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</si>
  <si>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</si>
  <si>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</si>
  <si>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</si>
  <si>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</si>
  <si>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</si>
  <si>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</si>
  <si>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</si>
  <si>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</si>
  <si>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</si>
  <si>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</si>
  <si>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</si>
  <si>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</si>
  <si>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</si>
  <si>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</si>
  <si>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</si>
  <si>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</si>
  <si>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</si>
  <si>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</si>
  <si>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</si>
  <si>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</si>
  <si>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</si>
  <si>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</si>
  <si>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</si>
  <si>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</si>
  <si>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</si>
  <si>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</si>
  <si>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</si>
  <si>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</si>
  <si>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</si>
  <si>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</si>
  <si>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</si>
  <si>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</si>
  <si>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</si>
  <si>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</si>
  <si>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</si>
  <si>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</si>
  <si>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</si>
  <si>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</si>
  <si>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</si>
  <si>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</si>
  <si>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</si>
  <si>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</si>
  <si>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</si>
  <si>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</si>
  <si>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</si>
  <si>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</si>
  <si>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</si>
  <si>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</si>
  <si>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</si>
  <si>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</si>
  <si>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</si>
  <si>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</si>
  <si>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</si>
  <si>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</si>
  <si>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</si>
  <si>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</si>
  <si>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</si>
  <si>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</si>
  <si>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</si>
  <si>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</si>
  <si>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</si>
  <si>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</si>
  <si>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</si>
  <si>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</si>
  <si>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</si>
  <si>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</si>
  <si>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</si>
  <si>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</si>
  <si>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</si>
  <si>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</si>
  <si>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</si>
  <si>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</si>
  <si>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</si>
  <si>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</si>
  <si>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</si>
  <si>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</si>
  <si>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</si>
  <si>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</si>
  <si>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</si>
  <si>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</si>
  <si>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</si>
  <si>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</si>
  <si>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</si>
  <si>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</si>
  <si>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</si>
  <si>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</si>
  <si>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</si>
  <si>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</si>
  <si>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</si>
  <si>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</si>
  <si>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</si>
  <si>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</si>
  <si>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</si>
  <si>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</si>
  <si>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</si>
  <si>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</si>
  <si>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</si>
  <si>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</si>
  <si>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</si>
  <si>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</si>
  <si>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</si>
  <si>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</si>
  <si>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</si>
  <si>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</si>
  <si>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</si>
  <si>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</si>
  <si>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</si>
  <si>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</si>
  <si>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</si>
  <si>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</si>
  <si>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</si>
  <si>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</si>
  <si>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</si>
  <si>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</si>
  <si>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</si>
  <si>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</si>
  <si>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</si>
  <si>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</si>
  <si>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</si>
  <si>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</si>
  <si>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</si>
  <si>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</si>
  <si>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</si>
  <si>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</si>
  <si>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</si>
  <si>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</si>
  <si>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</si>
  <si>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</si>
  <si>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</si>
  <si>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</si>
  <si>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</si>
  <si>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</si>
  <si>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</si>
  <si>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</si>
  <si>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</si>
  <si>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</si>
  <si>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</si>
  <si>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</si>
  <si>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</si>
  <si>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</si>
  <si>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</si>
  <si>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</si>
  <si>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</si>
  <si>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</si>
  <si>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</si>
  <si>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</si>
  <si>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</si>
  <si>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</si>
  <si>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</si>
  <si>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</si>
  <si>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</si>
  <si>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</si>
  <si>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</si>
  <si>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</si>
  <si>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</si>
  <si>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</si>
  <si>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</si>
  <si>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</si>
  <si>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</si>
  <si>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</si>
  <si>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</si>
  <si>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</si>
  <si>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</si>
  <si>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</si>
  <si>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</si>
  <si>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</si>
  <si>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</si>
  <si>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</si>
  <si>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</si>
  <si>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</si>
  <si>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</si>
  <si>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</si>
  <si>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</si>
  <si>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</si>
  <si>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</si>
  <si>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</si>
  <si>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</si>
  <si>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</si>
  <si>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</si>
  <si>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</si>
  <si>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</si>
  <si>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</si>
  <si>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</si>
  <si>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</si>
  <si>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</si>
  <si>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</si>
  <si>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</si>
  <si>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</si>
  <si>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</si>
  <si>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</si>
  <si>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</si>
  <si>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</si>
  <si>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</si>
  <si>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</si>
  <si>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</si>
  <si>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</si>
  <si>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</si>
  <si>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</si>
  <si>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</si>
  <si>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</si>
  <si>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</si>
  <si>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</si>
  <si>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</si>
  <si>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</si>
  <si>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</si>
  <si>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</si>
  <si>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</si>
  <si>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</si>
  <si>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</si>
  <si>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</si>
  <si>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</si>
  <si>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</si>
  <si>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</si>
  <si>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</si>
  <si>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</si>
  <si>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</si>
  <si>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</si>
  <si>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</si>
  <si>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</si>
  <si>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</si>
  <si>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</si>
  <si>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</si>
  <si>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</si>
  <si>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</si>
  <si>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</si>
  <si>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</si>
  <si>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</si>
  <si>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</si>
  <si>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</si>
  <si>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</si>
  <si>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</si>
  <si>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</si>
  <si>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</si>
  <si>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</si>
  <si>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</si>
  <si>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</si>
  <si>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</si>
  <si>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</si>
  <si>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</si>
  <si>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</si>
  <si>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</si>
  <si>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</si>
  <si>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</si>
  <si>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</si>
  <si>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</si>
  <si>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</si>
  <si>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</si>
  <si>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</si>
  <si>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</si>
  <si>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</si>
  <si>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</si>
  <si>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</si>
  <si>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</si>
  <si>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</si>
  <si>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</si>
  <si>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</si>
  <si>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</si>
  <si>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</si>
  <si>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</si>
  <si>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</si>
  <si>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</si>
  <si>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</si>
  <si>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</si>
  <si>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</si>
  <si>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</si>
  <si>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</si>
  <si>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</si>
  <si>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</si>
  <si>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</si>
  <si>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</si>
  <si>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</si>
  <si>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</si>
  <si>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</si>
  <si>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</si>
  <si>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</si>
  <si>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</si>
  <si>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</si>
  <si>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</si>
  <si>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</si>
  <si>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</si>
  <si>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</si>
  <si>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</si>
  <si>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</si>
  <si>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</si>
  <si>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</si>
  <si>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</si>
  <si>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</si>
  <si>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</si>
  <si>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</si>
  <si>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</si>
  <si>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</si>
  <si>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</si>
  <si>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</si>
  <si>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</si>
  <si>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</si>
  <si>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</si>
  <si>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</si>
  <si>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</si>
  <si>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</si>
  <si>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</si>
  <si>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</si>
  <si>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</si>
  <si>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</si>
  <si>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</si>
  <si>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</si>
  <si>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</si>
  <si>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</si>
  <si>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</si>
  <si>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</si>
  <si>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</si>
  <si>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</si>
  <si>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</si>
  <si>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</si>
  <si>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</si>
  <si>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</si>
  <si>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</si>
  <si>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</si>
  <si>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</si>
  <si>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</si>
  <si>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</si>
  <si>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</si>
  <si>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</si>
  <si>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</si>
  <si>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</si>
  <si>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</si>
  <si>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</si>
  <si>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</si>
  <si>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</si>
  <si>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</si>
  <si>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</si>
  <si>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</si>
  <si>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</si>
  <si>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</si>
  <si>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</si>
  <si>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</si>
  <si>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</si>
  <si>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</si>
  <si>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</si>
  <si>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</si>
  <si>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</si>
  <si>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</si>
  <si>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</si>
  <si>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</si>
  <si>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</si>
  <si>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</si>
  <si>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</si>
  <si>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</si>
  <si>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</si>
  <si>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</si>
  <si>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</si>
  <si>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</si>
  <si>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</si>
  <si>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</si>
  <si>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</si>
  <si>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</si>
  <si>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</si>
  <si>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</si>
  <si>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</si>
  <si>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</si>
  <si>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</si>
  <si>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</si>
  <si>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</si>
  <si>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</si>
  <si>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</si>
  <si>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</si>
  <si>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</si>
  <si>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</si>
  <si>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</si>
  <si>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</si>
  <si>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</si>
  <si>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</si>
  <si>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</si>
  <si>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</si>
  <si>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</si>
  <si>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</si>
  <si>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</si>
  <si>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</si>
  <si>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</si>
  <si>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</si>
  <si>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</si>
  <si>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</si>
  <si>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</si>
  <si>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</si>
  <si>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</si>
  <si>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</si>
  <si>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</si>
  <si>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</si>
  <si>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</si>
  <si>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</si>
  <si>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</si>
  <si>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</si>
  <si>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</si>
  <si>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</si>
  <si>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</si>
  <si>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</si>
  <si>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</si>
  <si>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</si>
  <si>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</si>
  <si>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</si>
  <si>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</si>
  <si>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</si>
  <si>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</si>
  <si>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</si>
  <si>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</si>
  <si>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</si>
  <si>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</si>
  <si>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</si>
  <si>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</si>
  <si>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</si>
  <si>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</si>
  <si>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</si>
  <si>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</si>
  <si>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</si>
  <si>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</si>
  <si>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</si>
  <si>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</si>
  <si>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</si>
  <si>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</si>
  <si>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</si>
  <si>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</si>
  <si>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</si>
  <si>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</si>
  <si>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</si>
  <si>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</si>
  <si>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</si>
  <si>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</si>
  <si>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</si>
  <si>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</si>
  <si>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</si>
  <si>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</si>
  <si>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</si>
  <si>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</si>
  <si>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</si>
  <si>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</si>
  <si>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</si>
  <si>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</si>
  <si>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</si>
  <si>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</si>
  <si>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</si>
  <si>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</si>
  <si>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</si>
  <si>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</si>
  <si>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</si>
  <si>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</si>
  <si>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</si>
  <si>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</si>
  <si>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</si>
  <si>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</si>
  <si>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</si>
  <si>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</si>
  <si>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</si>
  <si>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</si>
  <si>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</si>
  <si>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</si>
  <si>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</si>
  <si>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</si>
  <si>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</si>
  <si>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</si>
  <si>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</si>
  <si>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</si>
  <si>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</si>
  <si>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</si>
  <si>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</si>
  <si>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</si>
  <si>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</si>
  <si>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</si>
  <si>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</si>
  <si>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</si>
  <si>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</si>
  <si>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</si>
  <si>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</si>
  <si>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</si>
  <si>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</si>
  <si>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</si>
  <si>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</si>
  <si>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</si>
  <si>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</si>
  <si>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</si>
  <si>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</si>
  <si>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</si>
  <si>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</si>
  <si>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</si>
  <si>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</si>
  <si>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</si>
  <si>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</si>
  <si>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</si>
  <si>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</si>
  <si>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</si>
  <si>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</si>
  <si>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</si>
  <si>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</si>
  <si>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</si>
  <si>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</si>
  <si>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</si>
  <si>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</si>
  <si>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</si>
  <si>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</si>
  <si>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</si>
  <si>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</si>
  <si>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</si>
  <si>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</si>
  <si>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</si>
  <si>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</si>
  <si>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</si>
  <si>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</si>
  <si>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</si>
  <si>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</si>
  <si>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</si>
  <si>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</si>
  <si>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</si>
  <si>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</si>
  <si>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</si>
  <si>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</si>
  <si>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</si>
  <si>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</si>
  <si>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</si>
  <si>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</si>
  <si>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</si>
  <si>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</si>
  <si>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</si>
  <si>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</si>
  <si>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</si>
  <si>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</si>
  <si>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</si>
  <si>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</si>
  <si>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</si>
  <si>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</si>
  <si>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</si>
  <si>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</si>
  <si>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</si>
  <si>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</si>
  <si>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</si>
  <si>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</si>
  <si>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</si>
  <si>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</si>
  <si>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</si>
  <si>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</si>
  <si>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</si>
  <si>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</si>
  <si>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</si>
  <si>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</si>
  <si>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</si>
  <si>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</si>
  <si>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</si>
  <si>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</si>
  <si>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</si>
  <si>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</si>
  <si>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</si>
  <si>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</si>
  <si>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</si>
  <si>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</si>
  <si>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</si>
  <si>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</si>
  <si>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</si>
  <si>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</si>
  <si>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</si>
  <si>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</si>
  <si>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</si>
  <si>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</si>
  <si>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</si>
  <si>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</si>
  <si>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</si>
  <si>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</si>
  <si>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</si>
  <si>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</si>
  <si>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</si>
  <si>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</si>
  <si>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</si>
  <si>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</si>
  <si>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</si>
  <si>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</si>
  <si>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</si>
  <si>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</si>
  <si>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</si>
  <si>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</si>
  <si>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</si>
  <si>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</si>
  <si>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</si>
  <si>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</si>
  <si>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</si>
  <si>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</si>
  <si>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</si>
  <si>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</si>
  <si>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</si>
  <si>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</si>
  <si>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</si>
  <si>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</si>
  <si>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</si>
  <si>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</si>
  <si>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</si>
  <si>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</si>
  <si>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</si>
  <si>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</si>
  <si>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</si>
  <si>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</si>
  <si>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</si>
  <si>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</si>
  <si>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</si>
  <si>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</si>
  <si>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</si>
  <si>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</si>
  <si>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</si>
  <si>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</si>
  <si>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</si>
  <si>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</si>
  <si>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</si>
  <si>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</si>
  <si>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</si>
  <si>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</si>
  <si>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</si>
  <si>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</si>
  <si>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</si>
  <si>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</si>
  <si>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</si>
  <si>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</si>
  <si>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</si>
  <si>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</si>
  <si>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</si>
  <si>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</si>
  <si>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</si>
  <si>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</si>
  <si>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</si>
  <si>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</si>
  <si>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</si>
  <si>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</si>
  <si>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</si>
  <si>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</si>
  <si>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</si>
  <si>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</si>
  <si>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</si>
  <si>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</si>
  <si>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</si>
  <si>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</si>
  <si>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</si>
  <si>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</si>
  <si>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</si>
  <si>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</si>
  <si>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</si>
  <si>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</si>
  <si>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</si>
  <si>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</si>
  <si>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</si>
  <si>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</si>
  <si>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</si>
  <si>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</si>
  <si>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</si>
  <si>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</si>
  <si>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</si>
  <si>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</si>
  <si>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</si>
  <si>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</si>
  <si>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</si>
  <si>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</si>
  <si>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</si>
  <si>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</si>
  <si>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</si>
  <si>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</si>
  <si>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</si>
  <si>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</si>
  <si>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</si>
  <si>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</si>
  <si>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</si>
  <si>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</si>
  <si>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</si>
  <si>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</si>
  <si>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</si>
  <si>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</si>
  <si>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</si>
  <si>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</si>
  <si>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</si>
  <si>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</si>
  <si>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</si>
  <si>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</si>
  <si>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</si>
  <si>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</si>
  <si>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</si>
  <si>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</si>
  <si>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</si>
  <si>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</si>
  <si>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</si>
  <si>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</si>
  <si>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</si>
  <si>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</si>
  <si>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</si>
  <si>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</si>
  <si>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</si>
  <si>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</si>
  <si>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</si>
  <si>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</si>
  <si>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</si>
  <si>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</si>
  <si>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</si>
  <si>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</si>
  <si>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</si>
  <si>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</si>
  <si>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</si>
  <si>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</si>
  <si>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</si>
  <si>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</si>
  <si>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</si>
  <si>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</si>
  <si>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</si>
  <si>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</si>
  <si>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</si>
  <si>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</si>
  <si>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</si>
  <si>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</si>
  <si>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</si>
  <si>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</si>
  <si>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</si>
  <si>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</si>
  <si>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</si>
  <si>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</si>
  <si>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</si>
  <si>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</si>
  <si>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</si>
  <si>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</si>
  <si>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</si>
  <si>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</si>
  <si>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</si>
  <si>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</si>
  <si>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</si>
  <si>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</si>
  <si>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</si>
  <si>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</si>
  <si>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</si>
  <si>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</si>
  <si>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</si>
  <si>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</si>
  <si>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</si>
  <si>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</si>
  <si>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</si>
  <si>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</si>
  <si>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</si>
  <si>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</si>
  <si>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</si>
  <si>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</si>
  <si>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</si>
  <si>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</si>
  <si>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</si>
  <si>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</si>
  <si>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</si>
  <si>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</si>
  <si>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</si>
  <si>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</si>
  <si>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</si>
  <si>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</si>
  <si>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</si>
  <si>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</si>
  <si>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</si>
  <si>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</si>
  <si>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</si>
  <si>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</si>
  <si>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</si>
  <si>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</si>
  <si>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</si>
  <si>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</si>
  <si>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</si>
  <si>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</si>
  <si>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</si>
  <si>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</si>
  <si>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</si>
  <si>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</si>
  <si>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</si>
  <si>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</si>
  <si>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</si>
  <si>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</si>
  <si>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</si>
  <si>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</si>
  <si>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</si>
  <si>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</si>
  <si>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</si>
  <si>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</si>
  <si>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</si>
  <si>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</si>
  <si>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</si>
  <si>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</si>
  <si>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</si>
  <si>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</si>
  <si>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</si>
  <si>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</si>
  <si>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</si>
  <si>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</si>
  <si>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</si>
  <si>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</si>
  <si>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</si>
  <si>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</si>
  <si>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</si>
  <si>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</si>
  <si>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</si>
  <si>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</si>
  <si>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</si>
  <si>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</si>
  <si>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</si>
  <si>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</si>
  <si>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</si>
  <si>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</si>
  <si>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</si>
  <si>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</si>
  <si>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</si>
  <si>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</si>
  <si>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</si>
  <si>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</si>
  <si>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</si>
  <si>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</si>
  <si>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</si>
  <si>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</si>
  <si>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</si>
  <si>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</si>
  <si>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</si>
  <si>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</si>
  <si>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</si>
  <si>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</si>
  <si>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</si>
  <si>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</si>
  <si>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</si>
  <si>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</si>
  <si>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</si>
  <si>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</si>
  <si>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</si>
  <si>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</si>
  <si>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</si>
  <si>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</si>
  <si>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</si>
  <si>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</si>
  <si>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</si>
  <si>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</si>
  <si>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</si>
  <si>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</si>
  <si>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</si>
  <si>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</si>
  <si>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</si>
  <si>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</si>
  <si>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</si>
  <si>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</si>
  <si>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</si>
  <si>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</si>
  <si>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</si>
  <si>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</si>
  <si>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</si>
  <si>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</si>
  <si>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</si>
  <si>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</si>
  <si>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</si>
  <si>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</si>
  <si>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</si>
  <si>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</si>
  <si>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</si>
  <si>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</si>
  <si>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</si>
  <si>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</si>
  <si>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</si>
  <si>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</si>
  <si>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</si>
  <si>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</si>
  <si>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</si>
  <si>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</si>
  <si>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</si>
  <si>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</si>
  <si>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</si>
  <si>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</si>
  <si>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</si>
  <si>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</si>
  <si>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</si>
  <si>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</si>
  <si>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</si>
  <si>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</si>
  <si>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</si>
  <si>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</si>
  <si>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</si>
  <si>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</si>
  <si>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</si>
  <si>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</si>
  <si>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</si>
  <si>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</si>
  <si>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</si>
  <si>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</si>
  <si>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</si>
  <si>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</si>
  <si>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</si>
  <si>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</si>
  <si>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</si>
  <si>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</si>
  <si>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</si>
  <si>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</si>
  <si>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</si>
  <si>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</si>
  <si>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</si>
  <si>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</si>
  <si>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</si>
  <si>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</si>
  <si>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</si>
  <si>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</si>
  <si>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</si>
  <si>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</si>
  <si>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</si>
  <si>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</si>
  <si>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</si>
  <si>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</si>
  <si>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</si>
  <si>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</si>
  <si>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</si>
  <si>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</si>
  <si>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</si>
  <si>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</si>
  <si>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</si>
  <si>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</si>
  <si>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</si>
  <si>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</si>
  <si>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</si>
  <si>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</si>
  <si>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</si>
  <si>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</si>
  <si>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</si>
  <si>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</si>
  <si>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</si>
  <si>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</si>
  <si>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</si>
  <si>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</si>
  <si>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</si>
  <si>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</si>
  <si>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</si>
  <si>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</si>
  <si>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</si>
  <si>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</si>
  <si>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</si>
  <si>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</si>
  <si>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</si>
  <si>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</si>
  <si>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</si>
  <si>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</si>
  <si>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</si>
  <si>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</si>
  <si>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</si>
  <si>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</si>
  <si>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</si>
  <si>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</si>
  <si>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</si>
  <si>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</si>
  <si>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</si>
  <si>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</si>
  <si>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</si>
  <si>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</si>
  <si>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</si>
  <si>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</si>
  <si>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</si>
  <si>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</si>
  <si>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</si>
  <si>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</si>
  <si>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</si>
  <si>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</si>
  <si>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</si>
  <si>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</si>
  <si>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</si>
  <si>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</si>
  <si>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</si>
  <si>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</si>
  <si>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</si>
  <si>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</si>
  <si>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</si>
  <si>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</si>
  <si>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</si>
  <si>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</si>
  <si>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</si>
  <si>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</si>
  <si>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</si>
  <si>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</si>
  <si>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</si>
  <si>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</si>
  <si>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</si>
  <si>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</si>
  <si>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</si>
  <si>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</si>
  <si>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</si>
  <si>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</si>
  <si>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</si>
  <si>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</si>
  <si>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</si>
  <si>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</si>
  <si>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</si>
  <si>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</si>
  <si>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</si>
  <si>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</si>
  <si>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</si>
  <si>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</si>
  <si>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</si>
  <si>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</si>
  <si>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</si>
  <si>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</si>
  <si>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</si>
  <si>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</si>
  <si>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</si>
  <si>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</si>
  <si>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</si>
  <si>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</si>
  <si>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</si>
  <si>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</si>
  <si>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</si>
  <si>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</si>
  <si>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</si>
  <si>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</si>
  <si>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</si>
  <si>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</si>
  <si>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</si>
  <si>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</si>
  <si>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</si>
  <si>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</si>
  <si>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</si>
  <si>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</si>
  <si>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</si>
  <si>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</si>
  <si>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</si>
  <si>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</si>
  <si>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</si>
  <si>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</si>
  <si>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</si>
  <si>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</si>
  <si>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</si>
  <si>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</si>
  <si>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</si>
  <si>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</si>
  <si>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</si>
  <si>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</si>
  <si>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</si>
  <si>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</si>
  <si>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</si>
  <si>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</si>
  <si>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</si>
  <si>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</si>
  <si>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</si>
  <si>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</si>
  <si>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</si>
  <si>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</si>
  <si>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</si>
  <si>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</si>
  <si>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</si>
  <si>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</si>
  <si>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</si>
  <si>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</si>
  <si>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</si>
  <si>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</si>
  <si>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</si>
  <si>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</si>
  <si>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</si>
  <si>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</si>
  <si>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</si>
  <si>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</si>
  <si>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</si>
  <si>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</si>
  <si>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</si>
  <si>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</si>
  <si>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</si>
  <si>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</si>
  <si>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</si>
  <si>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</si>
  <si>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</si>
  <si>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</si>
  <si>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</si>
  <si>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</si>
  <si>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</si>
  <si>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</si>
  <si>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</si>
  <si>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</si>
  <si>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</si>
  <si>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</si>
  <si>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</si>
  <si>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</si>
  <si>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</si>
  <si>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</si>
  <si>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</si>
  <si>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</si>
  <si>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</si>
  <si>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</si>
  <si>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</si>
  <si>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</si>
  <si>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</si>
  <si>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</si>
  <si>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</si>
  <si>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</si>
  <si>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</si>
  <si>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</si>
  <si>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</si>
  <si>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</si>
  <si>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</si>
  <si>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</si>
  <si>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</si>
  <si>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</si>
  <si>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</si>
  <si>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</si>
  <si>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</si>
  <si>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</si>
  <si>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</si>
  <si>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</si>
  <si>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</si>
  <si>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</si>
  <si>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</si>
  <si>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</si>
  <si>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</si>
  <si>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</si>
  <si>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</si>
  <si>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</si>
  <si>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</si>
  <si>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</si>
  <si>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</si>
  <si>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</si>
  <si>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</si>
  <si>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</si>
  <si>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</si>
  <si>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</si>
  <si>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</si>
  <si>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</si>
  <si>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</si>
  <si>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</si>
  <si>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</si>
  <si>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</si>
  <si>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</si>
  <si>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</si>
  <si>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</si>
  <si>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</si>
  <si>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</si>
  <si>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</si>
  <si>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</si>
  <si>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</si>
  <si>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</si>
  <si>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</si>
  <si>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</si>
  <si>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</si>
  <si>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</si>
  <si>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</si>
  <si>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</si>
  <si>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</si>
  <si>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</si>
  <si>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</si>
  <si>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</si>
  <si>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</si>
  <si>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</si>
  <si>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</si>
  <si>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</si>
  <si>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</si>
  <si>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</si>
  <si>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</si>
  <si>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</si>
  <si>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</si>
  <si>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</si>
  <si>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</si>
  <si>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</si>
  <si>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</si>
  <si>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</si>
  <si>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</si>
  <si>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</si>
  <si>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</si>
  <si>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</si>
  <si>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</si>
  <si>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</si>
  <si>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</si>
  <si>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</si>
  <si>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</si>
  <si>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</si>
  <si>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</si>
  <si>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</si>
  <si>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</si>
  <si>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</si>
  <si>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</si>
  <si>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</si>
  <si>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</si>
  <si>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</si>
  <si>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</si>
  <si>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</si>
  <si>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</si>
  <si>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</si>
  <si>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</si>
  <si>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</si>
  <si>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</si>
  <si>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</si>
  <si>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</si>
  <si>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</si>
  <si>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</si>
  <si>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</si>
  <si>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</si>
  <si>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</si>
  <si>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</si>
  <si>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</si>
  <si>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</si>
  <si>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</si>
  <si>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</si>
  <si>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</si>
  <si>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</si>
  <si>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</si>
  <si>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</si>
  <si>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</si>
  <si>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</si>
  <si>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</si>
  <si>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</si>
  <si>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</si>
  <si>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</si>
  <si>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</si>
  <si>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</si>
  <si>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</si>
  <si>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</si>
  <si>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</si>
  <si>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</si>
  <si>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</si>
  <si>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</si>
  <si>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</si>
  <si>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</si>
  <si>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</si>
  <si>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</si>
  <si>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</si>
  <si>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</si>
  <si>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</si>
  <si>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</si>
  <si>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</si>
  <si>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</si>
  <si>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</si>
  <si>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</si>
  <si>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</si>
  <si>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</si>
  <si>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</si>
  <si>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</si>
  <si>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</si>
  <si>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</si>
  <si>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</si>
  <si>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</si>
  <si>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</si>
  <si>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</si>
  <si>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</si>
  <si>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</si>
  <si>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</si>
  <si>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</si>
  <si>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</si>
  <si>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</si>
  <si>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</si>
  <si>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</si>
  <si>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</si>
  <si>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</si>
  <si>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</si>
  <si>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</si>
  <si>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</si>
  <si>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</si>
  <si>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</si>
  <si>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</si>
  <si>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</si>
  <si>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</si>
  <si>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</si>
  <si>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</si>
  <si>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</si>
  <si>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</si>
  <si>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</si>
  <si>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</si>
  <si>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</si>
  <si>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</si>
  <si>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</si>
  <si>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</si>
  <si>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</si>
  <si>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</si>
  <si>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</si>
  <si>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</si>
  <si>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</si>
  <si>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</si>
  <si>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</si>
  <si>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</si>
  <si>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</si>
  <si>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</si>
  <si>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</si>
  <si>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</si>
  <si>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</si>
  <si>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</si>
  <si>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</si>
  <si>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</si>
  <si>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</si>
  <si>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</si>
  <si>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</si>
  <si>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</si>
  <si>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</si>
  <si>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</si>
  <si>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</si>
  <si>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</si>
  <si>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</si>
  <si>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</si>
  <si>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</si>
  <si>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</si>
  <si>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</si>
  <si>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</si>
  <si>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</si>
  <si>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</si>
  <si>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</si>
  <si>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</si>
  <si>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</si>
  <si>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</si>
  <si>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</si>
  <si>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</si>
  <si>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</si>
  <si>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</si>
  <si>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</si>
  <si>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</si>
  <si>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</si>
  <si>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</si>
  <si>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</si>
  <si>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</si>
  <si>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</si>
  <si>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</si>
  <si>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</si>
  <si>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</si>
  <si>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</si>
  <si>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</si>
  <si>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</si>
  <si>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</si>
  <si>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</si>
  <si>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</si>
  <si>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</si>
  <si>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</si>
  <si>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</si>
  <si>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</si>
  <si>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</si>
  <si>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</si>
  <si>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</si>
  <si>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</si>
  <si>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</si>
  <si>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</si>
  <si>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</si>
  <si>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</si>
  <si>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</si>
  <si>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</si>
  <si>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</si>
  <si>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</si>
  <si>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</si>
  <si>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</si>
  <si>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</si>
  <si>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</si>
  <si>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</si>
  <si>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</si>
  <si>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</si>
  <si>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</si>
  <si>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</si>
  <si>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</si>
  <si>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</si>
  <si>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</si>
  <si>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</si>
  <si>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</si>
  <si>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</si>
  <si>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</si>
  <si>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</si>
  <si>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</si>
  <si>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</si>
  <si>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</si>
  <si>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</si>
  <si>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</si>
  <si>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</si>
  <si>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</si>
  <si>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</si>
  <si>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</si>
  <si>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</si>
  <si>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</si>
  <si>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</si>
  <si>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</si>
  <si>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</si>
  <si>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</si>
  <si>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</si>
  <si>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</si>
  <si>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</si>
  <si>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</si>
  <si>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</si>
  <si>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</si>
  <si>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</si>
  <si>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</si>
  <si>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</si>
  <si>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</si>
  <si>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</si>
  <si>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</si>
  <si>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</si>
  <si>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</si>
  <si>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</si>
  <si>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</si>
  <si>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</si>
  <si>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</si>
  <si>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</si>
  <si>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</si>
  <si>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</si>
  <si>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</si>
  <si>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</si>
  <si>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</si>
  <si>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</si>
  <si>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</si>
  <si>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</si>
  <si>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</si>
  <si>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</si>
  <si>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</si>
  <si>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</si>
  <si>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</si>
  <si>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</si>
  <si>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</si>
  <si>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</si>
  <si>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</si>
  <si>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</si>
  <si>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</si>
  <si>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</si>
  <si>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</si>
  <si>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</si>
  <si>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</si>
  <si>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</si>
  <si>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</si>
  <si>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</si>
  <si>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</si>
  <si>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</si>
  <si>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</si>
  <si>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</si>
  <si>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</si>
  <si>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</si>
  <si>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</si>
  <si>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</si>
  <si>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</si>
  <si>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</si>
  <si>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</si>
  <si>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</si>
  <si>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</si>
  <si>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</si>
  <si>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</si>
  <si>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</si>
  <si>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</si>
  <si>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</si>
  <si>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</si>
  <si>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</si>
  <si>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</si>
  <si>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</si>
  <si>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</si>
  <si>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</si>
  <si>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</si>
  <si>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</si>
  <si>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</si>
  <si>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</si>
  <si>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</si>
  <si>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</si>
  <si>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</si>
  <si>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</si>
  <si>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</si>
  <si>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</si>
  <si>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</si>
  <si>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</si>
  <si>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</si>
  <si>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</si>
  <si>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</si>
  <si>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</si>
  <si>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</si>
  <si>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</si>
  <si>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</si>
  <si>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</si>
  <si>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</si>
  <si>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</si>
  <si>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</si>
  <si>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</si>
  <si>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</si>
  <si>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</si>
  <si>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</si>
  <si>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</si>
  <si>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</si>
  <si>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</si>
  <si>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</si>
  <si>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</si>
  <si>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</si>
  <si>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</si>
  <si>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</si>
  <si>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</si>
  <si>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</si>
  <si>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</si>
  <si>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</si>
  <si>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</si>
  <si>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</si>
  <si>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</si>
  <si>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</si>
  <si>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</si>
  <si>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</si>
  <si>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</si>
  <si>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</si>
  <si>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</si>
  <si>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</si>
  <si>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</si>
  <si>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</si>
  <si>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</si>
  <si>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</si>
  <si>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</si>
  <si>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</si>
  <si>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</si>
  <si>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</si>
  <si>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</si>
  <si>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</si>
  <si>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</si>
  <si>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</si>
  <si>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</si>
  <si>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</si>
  <si>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</si>
  <si>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</si>
  <si>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</si>
  <si>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</si>
  <si>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</si>
  <si>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</si>
  <si>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</si>
  <si>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</si>
  <si>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</si>
  <si>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</si>
  <si>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</si>
  <si>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</si>
  <si>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</si>
  <si>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</si>
  <si>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</si>
  <si>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</si>
  <si>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</si>
  <si>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</si>
  <si>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</si>
  <si>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</si>
  <si>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</si>
  <si>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</si>
  <si>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</si>
  <si>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</si>
  <si>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</si>
  <si>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</si>
  <si>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</si>
  <si>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</si>
  <si>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</si>
  <si>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</si>
  <si>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</si>
  <si>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</si>
  <si>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</si>
  <si>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</si>
  <si>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</si>
  <si>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</si>
  <si>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</si>
  <si>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</si>
  <si>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</si>
  <si>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</si>
  <si>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</si>
  <si>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</si>
  <si>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</si>
  <si>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</si>
  <si>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</si>
  <si>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</si>
  <si>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</si>
  <si>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</si>
  <si>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</si>
  <si>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</si>
  <si>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</si>
  <si>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</si>
  <si>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</si>
  <si>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</si>
  <si>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</si>
  <si>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</si>
  <si>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</si>
  <si>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</si>
  <si>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</si>
  <si>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</si>
  <si>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</si>
  <si>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</si>
  <si>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</si>
  <si>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</si>
  <si>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</si>
  <si>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</si>
  <si>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</si>
  <si>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</si>
  <si>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</si>
  <si>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</si>
  <si>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</si>
  <si>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</si>
  <si>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</si>
  <si>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</si>
  <si>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</si>
  <si>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</si>
  <si>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</si>
  <si>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</si>
  <si>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</si>
  <si>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</si>
  <si>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</si>
  <si>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</si>
  <si>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</si>
  <si>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</si>
  <si>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</si>
  <si>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</si>
  <si>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</si>
  <si>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</si>
  <si>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</si>
  <si>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</si>
  <si>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</si>
  <si>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</si>
  <si>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</si>
  <si>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</si>
  <si>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</si>
  <si>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</si>
  <si>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</si>
  <si>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</si>
  <si>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</si>
  <si>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</si>
  <si>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</si>
  <si>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</si>
  <si>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</si>
  <si>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</si>
  <si>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</si>
  <si>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</si>
  <si>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</si>
  <si>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</si>
  <si>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</si>
  <si>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</si>
  <si>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</si>
  <si>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</si>
  <si>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</si>
  <si>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</si>
  <si>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</si>
  <si>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</si>
  <si>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</si>
  <si>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</si>
  <si>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</si>
  <si>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</si>
  <si>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</si>
  <si>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</si>
  <si>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</si>
  <si>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</si>
  <si>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</si>
  <si>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</si>
  <si>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</si>
  <si>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</si>
  <si>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</si>
  <si>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</si>
  <si>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</si>
  <si>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</si>
  <si>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</si>
  <si>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</si>
  <si>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</si>
  <si>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</si>
  <si>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</si>
  <si>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</si>
  <si>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</si>
  <si>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</si>
  <si>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</si>
  <si>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</si>
  <si>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</si>
  <si>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</si>
  <si>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</si>
  <si>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</si>
  <si>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</si>
  <si>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</si>
  <si>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</si>
  <si>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</si>
  <si>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</si>
  <si>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</si>
  <si>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</si>
  <si>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</si>
  <si>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</si>
  <si>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</si>
  <si>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</si>
  <si>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</si>
  <si>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</si>
  <si>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</si>
  <si>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</si>
  <si>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</si>
  <si>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</si>
  <si>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</si>
  <si>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</si>
  <si>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</si>
  <si>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</si>
  <si>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</si>
  <si>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</si>
  <si>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</si>
  <si>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</si>
  <si>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</si>
  <si>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</si>
  <si>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</si>
  <si>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</si>
  <si>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</si>
  <si>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</si>
  <si>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</si>
  <si>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</si>
  <si>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</si>
  <si>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</si>
  <si>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</si>
  <si>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</si>
  <si>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</si>
  <si>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</si>
  <si>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</si>
  <si>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</si>
  <si>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</si>
  <si>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</si>
  <si>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</si>
  <si>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</si>
  <si>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</si>
  <si>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</si>
  <si>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</si>
  <si>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</si>
  <si>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</si>
  <si>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</si>
  <si>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</si>
  <si>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</si>
  <si>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</si>
  <si>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</si>
  <si>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</si>
  <si>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</si>
  <si>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</si>
  <si>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</si>
  <si>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</si>
  <si>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</si>
  <si>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</si>
  <si>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</si>
  <si>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</si>
  <si>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</si>
  <si>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</si>
  <si>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</si>
  <si>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</si>
  <si>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</si>
  <si>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</si>
  <si>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</si>
  <si>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</si>
  <si>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</si>
  <si>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</si>
  <si>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</si>
  <si>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</si>
  <si>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</si>
  <si>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</si>
  <si>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</si>
  <si>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</si>
  <si>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</si>
  <si>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</si>
  <si>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</si>
  <si>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</si>
  <si>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</si>
  <si>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</si>
  <si>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</si>
  <si>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</si>
  <si>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</si>
  <si>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</si>
  <si>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</si>
  <si>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</si>
  <si>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</si>
  <si>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</si>
  <si>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</si>
  <si>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</si>
  <si>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</si>
  <si>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</si>
  <si>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</si>
  <si>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</si>
  <si>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</si>
  <si>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</si>
  <si>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</si>
  <si>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</si>
  <si>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</si>
  <si>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</si>
  <si>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</si>
  <si>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</si>
  <si>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</si>
  <si>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</si>
  <si>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</si>
  <si>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</si>
  <si>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</si>
  <si>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</si>
  <si>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</si>
  <si>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</si>
  <si>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</si>
  <si>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</si>
  <si>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</si>
  <si>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</si>
  <si>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</si>
  <si>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</si>
  <si>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</si>
  <si>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</si>
  <si>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</si>
  <si>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</si>
  <si>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</si>
  <si>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</si>
  <si>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</si>
  <si>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</si>
  <si>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</si>
  <si>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</si>
  <si>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</si>
  <si>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</si>
  <si>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</si>
  <si>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</si>
  <si>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</si>
  <si>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</si>
  <si>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</si>
  <si>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</si>
  <si>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</si>
  <si>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</si>
  <si>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</si>
  <si>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</si>
  <si>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</si>
  <si>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</si>
  <si>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</si>
  <si>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</si>
  <si>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</si>
  <si>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</si>
  <si>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</si>
  <si>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</si>
  <si>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</si>
  <si>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</si>
  <si>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</si>
  <si>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</si>
  <si>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</si>
  <si>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</si>
  <si>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</si>
  <si>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</si>
  <si>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</si>
  <si>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</si>
  <si>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</si>
  <si>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</si>
  <si>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</si>
  <si>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</si>
  <si>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</si>
  <si>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</si>
  <si>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</si>
  <si>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</si>
  <si>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</si>
  <si>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</si>
  <si>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</si>
  <si>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</si>
  <si>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</si>
  <si>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</si>
  <si>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</si>
  <si>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</si>
  <si>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</si>
  <si>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</si>
  <si>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</si>
  <si>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</si>
  <si>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</si>
  <si>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</si>
  <si>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</si>
  <si>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</si>
  <si>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</si>
  <si>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</si>
  <si>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</si>
  <si>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</si>
  <si>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</si>
  <si>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</si>
  <si>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</si>
  <si>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</si>
  <si>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</si>
  <si>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</si>
  <si>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</si>
  <si>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</si>
  <si>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</si>
  <si>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</si>
  <si>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</si>
  <si>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</si>
  <si>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</si>
  <si>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</si>
  <si>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</si>
  <si>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</si>
  <si>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</si>
  <si>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</si>
  <si>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</si>
  <si>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</si>
  <si>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</si>
  <si>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</si>
  <si>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</si>
  <si>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</si>
  <si>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</si>
  <si>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</si>
  <si>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</si>
  <si>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</si>
  <si>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</si>
  <si>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</si>
  <si>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</si>
  <si>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</si>
  <si>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</si>
  <si>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</si>
  <si>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</si>
  <si>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</si>
  <si>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</si>
  <si>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</si>
  <si>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</si>
  <si>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</si>
  <si>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</si>
  <si>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</si>
  <si>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</si>
  <si>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</si>
  <si>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</si>
  <si>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</si>
  <si>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</si>
  <si>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</si>
  <si>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</si>
  <si>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</si>
  <si>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</si>
  <si>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</si>
  <si>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</si>
  <si>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</si>
  <si>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</si>
  <si>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</si>
  <si>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</si>
  <si>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</si>
  <si>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</si>
  <si>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</si>
  <si>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</si>
  <si>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</si>
  <si>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</si>
  <si>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</si>
  <si>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</si>
  <si>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</si>
  <si>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</si>
  <si>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</si>
  <si>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</si>
  <si>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</si>
  <si>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</si>
  <si>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</si>
  <si>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</si>
  <si>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</si>
  <si>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</si>
  <si>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</si>
  <si>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</si>
  <si>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</si>
  <si>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</si>
  <si>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</si>
  <si>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</si>
  <si>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</si>
  <si>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</si>
  <si>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</si>
  <si>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</si>
  <si>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</si>
  <si>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</si>
  <si>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</si>
  <si>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</si>
  <si>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</si>
  <si>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</si>
  <si>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</si>
  <si>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</si>
  <si>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</si>
  <si>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</si>
  <si>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</si>
  <si>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</si>
  <si>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</si>
  <si>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</si>
  <si>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</si>
  <si>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</si>
  <si>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</si>
  <si>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</si>
  <si>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</si>
  <si>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</si>
  <si>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</si>
  <si>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</si>
  <si>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</si>
  <si>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</si>
  <si>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</si>
  <si>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</si>
  <si>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</si>
  <si>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</si>
  <si>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</si>
  <si>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</si>
  <si>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</si>
  <si>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</si>
  <si>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</si>
  <si>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</si>
  <si>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</si>
  <si>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</si>
  <si>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</si>
  <si>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</si>
  <si>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</si>
  <si>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</si>
  <si>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</si>
  <si>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</si>
  <si>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</si>
  <si>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</si>
  <si>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</si>
  <si>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</si>
  <si>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</si>
  <si>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</si>
  <si>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</si>
  <si>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</si>
  <si>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</si>
  <si>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</si>
  <si>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</si>
  <si>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</si>
  <si>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</si>
  <si>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</si>
  <si>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</si>
  <si>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</si>
  <si>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</si>
  <si>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</si>
  <si>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</si>
  <si>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</si>
  <si>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</si>
  <si>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</si>
  <si>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</si>
  <si>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</si>
  <si>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</si>
  <si>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</si>
  <si>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</si>
  <si>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</si>
  <si>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</si>
  <si>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</si>
  <si>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</si>
  <si>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</si>
  <si>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</si>
  <si>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</si>
  <si>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</si>
  <si>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</si>
  <si>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</si>
  <si>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</si>
  <si>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</si>
  <si>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</si>
  <si>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</si>
  <si>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</si>
  <si>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</si>
  <si>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</si>
  <si>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</si>
  <si>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</si>
  <si>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</si>
  <si>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</si>
  <si>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</si>
  <si>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</si>
  <si>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</si>
  <si>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</si>
  <si>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</si>
  <si>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</si>
  <si>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</si>
  <si>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</si>
  <si>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</si>
  <si>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</si>
  <si>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</si>
  <si>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</si>
  <si>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</si>
  <si>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</si>
  <si>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</si>
  <si>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</si>
  <si>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</si>
  <si>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</si>
  <si>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</si>
  <si>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</si>
  <si>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</si>
  <si>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</si>
  <si>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</si>
  <si>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</si>
  <si>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</si>
  <si>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</si>
  <si>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</si>
  <si>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</si>
  <si>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</si>
  <si>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</si>
  <si>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</si>
  <si>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</si>
  <si>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</si>
  <si>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</si>
  <si>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</si>
  <si>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</si>
  <si>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</si>
  <si>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</si>
  <si>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</si>
  <si>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</si>
  <si>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</si>
  <si>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</si>
  <si>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</si>
  <si>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</si>
  <si>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</si>
  <si>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</si>
  <si>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</si>
  <si>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</si>
  <si>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</si>
  <si>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</si>
  <si>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</si>
  <si>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</si>
  <si>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</si>
  <si>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</si>
  <si>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</si>
  <si>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</si>
  <si>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</si>
  <si>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</si>
  <si>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</si>
  <si>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</si>
  <si>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</si>
  <si>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</si>
  <si>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</si>
  <si>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</si>
  <si>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</si>
  <si>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</si>
  <si>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</si>
  <si>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</si>
  <si>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</si>
  <si>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</si>
  <si>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</si>
  <si>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</si>
  <si>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</si>
  <si>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</si>
  <si>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</si>
  <si>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</si>
  <si>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</si>
  <si>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</si>
  <si>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</si>
  <si>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</si>
  <si>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</si>
  <si>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</si>
  <si>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</si>
  <si>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</si>
  <si>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</si>
  <si>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</si>
  <si>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</si>
  <si>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</si>
  <si>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</si>
  <si>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</si>
  <si>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</si>
  <si>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</si>
  <si>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</si>
  <si>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</si>
  <si>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</si>
  <si>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</si>
  <si>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</si>
  <si>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</si>
  <si>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</si>
  <si>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</si>
  <si>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</si>
  <si>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</si>
  <si>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</si>
  <si>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</si>
  <si>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</si>
  <si>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</si>
  <si>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</si>
  <si>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</si>
  <si>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</si>
  <si>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</si>
  <si>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</si>
  <si>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</si>
  <si>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</si>
  <si>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</si>
  <si>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</si>
  <si>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</si>
  <si>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</si>
  <si>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</si>
  <si>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</si>
  <si>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</si>
  <si>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</si>
  <si>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</si>
  <si>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</si>
  <si>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</si>
  <si>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</si>
  <si>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</si>
  <si>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</si>
  <si>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</si>
  <si>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</si>
  <si>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</si>
  <si>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</si>
  <si>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</si>
  <si>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</si>
  <si>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</si>
  <si>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</si>
  <si>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</si>
  <si>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</si>
  <si>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</si>
  <si>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</si>
  <si>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</si>
  <si>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</si>
  <si>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</si>
  <si>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</si>
  <si>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</si>
  <si>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</si>
  <si>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</si>
  <si>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</si>
  <si>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</si>
  <si>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</si>
  <si>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</si>
  <si>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</si>
  <si>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</si>
  <si>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</si>
  <si>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</si>
  <si>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</si>
  <si>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</si>
  <si>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</si>
  <si>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</si>
  <si>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</si>
  <si>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</si>
  <si>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</si>
  <si>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</si>
  <si>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</si>
  <si>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</si>
  <si>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</si>
  <si>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</si>
  <si>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</si>
  <si>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</si>
  <si>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</si>
  <si>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</si>
  <si>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</si>
  <si>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</si>
  <si>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</si>
  <si>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</si>
  <si>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</si>
  <si>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</si>
  <si>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</si>
  <si>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</si>
  <si>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</si>
  <si>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</si>
  <si>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</si>
  <si>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</si>
  <si>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</si>
  <si>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</si>
  <si>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</si>
  <si>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</si>
  <si>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</si>
  <si>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</si>
  <si>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</si>
  <si>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</si>
  <si>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</si>
  <si>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</si>
  <si>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</si>
  <si>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</si>
  <si>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</si>
  <si>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</si>
  <si>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</si>
  <si>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</si>
  <si>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</si>
  <si>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</si>
  <si>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</si>
  <si>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</si>
  <si>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</si>
  <si>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</si>
  <si>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</si>
  <si>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</si>
  <si>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</si>
  <si>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</si>
  <si>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</si>
  <si>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</si>
  <si>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</si>
  <si>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</si>
  <si>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</si>
  <si>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</si>
  <si>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</si>
  <si>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</si>
  <si>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</si>
  <si>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</si>
  <si>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</si>
  <si>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</si>
  <si>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</si>
  <si>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</si>
  <si>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</si>
  <si>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</si>
  <si>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</si>
  <si>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</si>
  <si>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</si>
  <si>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</si>
  <si>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</si>
  <si>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</si>
  <si>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</si>
  <si>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</si>
  <si>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</si>
  <si>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</si>
  <si>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</si>
  <si>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</si>
  <si>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</si>
  <si>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</si>
  <si>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</si>
  <si>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</si>
  <si>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</si>
  <si>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</si>
  <si>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</si>
  <si>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</si>
  <si>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</si>
  <si>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</si>
  <si>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</si>
  <si>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</si>
  <si>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</si>
  <si>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</si>
  <si>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</si>
  <si>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</si>
  <si>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</si>
  <si>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</si>
  <si>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</si>
  <si>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</si>
  <si>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</si>
  <si>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</si>
  <si>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</si>
  <si>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</si>
  <si>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</si>
  <si>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</si>
  <si>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</si>
  <si>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</si>
  <si>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</si>
  <si>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</si>
  <si>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</si>
  <si>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</si>
  <si>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</si>
  <si>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</si>
  <si>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</si>
  <si>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</si>
  <si>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</si>
  <si>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</si>
  <si>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</si>
  <si>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</si>
  <si>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</si>
  <si>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</si>
  <si>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</si>
  <si>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</si>
  <si>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</si>
  <si>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</si>
  <si>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</si>
  <si>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</si>
  <si>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</si>
  <si>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</si>
  <si>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</si>
  <si>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</si>
  <si>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</si>
  <si>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</si>
  <si>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</si>
  <si>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</si>
  <si>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</si>
  <si>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</si>
  <si>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</si>
  <si>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</si>
  <si>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</si>
  <si>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</si>
  <si>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</si>
  <si>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</si>
  <si>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</si>
  <si>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</si>
  <si>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</si>
  <si>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</si>
  <si>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</si>
  <si>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</si>
  <si>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</si>
  <si>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</si>
  <si>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</si>
  <si>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</si>
  <si>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</si>
  <si>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</si>
  <si>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</si>
  <si>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</si>
  <si>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</si>
  <si>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</si>
  <si>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</si>
  <si>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</si>
  <si>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</si>
  <si>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</si>
  <si>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</si>
  <si>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</si>
  <si>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</si>
  <si>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</si>
  <si>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</si>
  <si>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</si>
  <si>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</si>
  <si>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</si>
  <si>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</si>
  <si>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</si>
  <si>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</si>
  <si>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</si>
  <si>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</si>
  <si>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</si>
  <si>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</si>
  <si>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</si>
  <si>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</si>
  <si>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</si>
  <si>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</si>
  <si>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</si>
  <si>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</si>
  <si>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</si>
  <si>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</si>
  <si>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</si>
  <si>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</si>
  <si>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</si>
  <si>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</si>
  <si>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</si>
  <si>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</si>
  <si>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</si>
  <si>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</si>
  <si>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</si>
  <si>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</si>
  <si>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</si>
  <si>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</si>
  <si>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</si>
  <si>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</si>
  <si>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</si>
  <si>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</si>
  <si>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</si>
  <si>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</si>
  <si>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</si>
  <si>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</si>
  <si>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</si>
  <si>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</si>
  <si>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</si>
  <si>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</si>
  <si>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</si>
  <si>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</si>
  <si>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</si>
  <si>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</si>
  <si>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</si>
  <si>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</si>
  <si>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</si>
  <si>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</si>
  <si>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</si>
  <si>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</si>
  <si>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</si>
  <si>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</si>
  <si>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</si>
  <si>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</si>
  <si>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</si>
  <si>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</si>
  <si>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</si>
  <si>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</si>
  <si>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</si>
  <si>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</si>
  <si>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</si>
  <si>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</si>
  <si>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</si>
  <si>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</si>
  <si>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</si>
  <si>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</si>
  <si>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</si>
  <si>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</si>
  <si>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</si>
  <si>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</si>
  <si>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</si>
  <si>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</si>
  <si>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</si>
  <si>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</si>
  <si>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</si>
  <si>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</si>
  <si>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</si>
  <si>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</si>
  <si>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</si>
  <si>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</si>
  <si>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</si>
  <si>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</si>
  <si>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</si>
  <si>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</si>
  <si>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</si>
  <si>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</si>
  <si>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</si>
  <si>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</si>
  <si>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</si>
  <si>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</si>
  <si>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</si>
  <si>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</si>
  <si>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</si>
  <si>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</si>
  <si>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</si>
  <si>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</si>
  <si>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</si>
  <si>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</si>
  <si>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</si>
  <si>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</si>
  <si>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</si>
  <si>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</si>
  <si>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</si>
  <si>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</si>
  <si>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</si>
  <si>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</si>
  <si>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</si>
  <si>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</si>
  <si>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</si>
  <si>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</si>
  <si>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</si>
  <si>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</si>
  <si>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</si>
  <si>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</si>
  <si>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</si>
  <si>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</si>
  <si>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</si>
  <si>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</si>
  <si>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</si>
  <si>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</si>
  <si>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</si>
  <si>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</si>
  <si>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</si>
  <si>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</si>
  <si>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</si>
  <si>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</si>
  <si>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</si>
  <si>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</si>
  <si>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</si>
  <si>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</si>
  <si>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</si>
  <si>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</si>
  <si>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</si>
  <si>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</si>
  <si>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</si>
  <si>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</si>
  <si>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</si>
  <si>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</si>
  <si>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</si>
  <si>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</si>
  <si>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</si>
  <si>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</si>
  <si>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</si>
  <si>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</si>
  <si>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</si>
  <si>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</si>
  <si>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</si>
  <si>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</si>
  <si>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</si>
  <si>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</si>
  <si>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</si>
  <si>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</si>
  <si>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</si>
  <si>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</si>
  <si>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</si>
  <si>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</si>
  <si>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</si>
  <si>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</si>
  <si>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</si>
  <si>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</si>
  <si>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</si>
  <si>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</si>
  <si>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</si>
  <si>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</si>
  <si>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</si>
  <si>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</si>
  <si>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</si>
  <si>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</si>
  <si>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</si>
  <si>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</si>
  <si>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</si>
  <si>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</si>
  <si>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</si>
  <si>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</si>
  <si>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</si>
  <si>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</si>
  <si>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</si>
  <si>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</si>
  <si>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</si>
  <si>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</si>
  <si>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</si>
  <si>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</si>
  <si>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</si>
  <si>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</si>
  <si>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</si>
  <si>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</si>
  <si>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</si>
  <si>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</si>
  <si>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</si>
  <si>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</si>
  <si>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</si>
  <si>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</si>
  <si>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</si>
  <si>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</si>
  <si>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</si>
  <si>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</si>
  <si>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</si>
  <si>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</si>
  <si>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</si>
  <si>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</si>
  <si>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</si>
  <si>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</si>
  <si>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</si>
  <si>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</si>
  <si>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</si>
  <si>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</si>
  <si>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</si>
  <si>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</si>
  <si>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</si>
  <si>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</si>
  <si>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</si>
  <si>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</si>
  <si>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</si>
  <si>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</si>
  <si>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</si>
  <si>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</si>
  <si>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</si>
  <si>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</si>
  <si>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</si>
  <si>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</si>
  <si>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</si>
  <si>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</si>
  <si>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</si>
  <si>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</si>
  <si>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</si>
  <si>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</si>
  <si>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</si>
  <si>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</si>
  <si>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</si>
  <si>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</si>
  <si>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</si>
  <si>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</si>
  <si>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</si>
  <si>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</si>
  <si>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</si>
  <si>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</si>
  <si>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</si>
  <si>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</si>
  <si>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</si>
  <si>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</si>
  <si>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</si>
  <si>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</si>
  <si>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</si>
  <si>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</si>
  <si>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</si>
  <si>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</si>
  <si>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</si>
  <si>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</si>
  <si>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</si>
  <si>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</si>
  <si>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</si>
  <si>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</si>
  <si>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</si>
  <si>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</si>
  <si>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</si>
  <si>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</si>
  <si>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</si>
  <si>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</si>
  <si>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</si>
  <si>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</si>
  <si>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</si>
  <si>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</si>
  <si>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</si>
  <si>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</si>
  <si>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</si>
  <si>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</si>
  <si>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</si>
  <si>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</si>
  <si>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</si>
  <si>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</si>
  <si>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</si>
  <si>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</si>
  <si>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</si>
  <si>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</si>
  <si>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</si>
  <si>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</si>
  <si>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</si>
  <si>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</si>
  <si>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</si>
  <si>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</si>
  <si>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</si>
  <si>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</si>
  <si>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</si>
  <si>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</si>
  <si>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</si>
  <si>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</si>
  <si>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</si>
  <si>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</si>
  <si>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</si>
  <si>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</si>
  <si>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</si>
  <si>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</si>
  <si>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</si>
  <si>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</si>
  <si>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</si>
  <si>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</si>
  <si>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</si>
  <si>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</si>
  <si>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</si>
  <si>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</si>
  <si>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</si>
  <si>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</si>
  <si>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</si>
  <si>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</si>
  <si>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</si>
  <si>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</si>
  <si>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</si>
  <si>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</si>
  <si>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</si>
  <si>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</si>
  <si>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</si>
  <si>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</si>
  <si>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</si>
  <si>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</si>
  <si>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</si>
  <si>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</si>
  <si>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</si>
  <si>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</si>
  <si>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</si>
  <si>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</si>
  <si>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</si>
  <si>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</si>
  <si>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</si>
  <si>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</si>
  <si>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</si>
  <si>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</si>
  <si>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</si>
  <si>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</si>
  <si>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</si>
  <si>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</si>
  <si>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</si>
  <si>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</si>
  <si>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</si>
  <si>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</si>
  <si>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</si>
  <si>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</si>
  <si>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</si>
  <si>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</si>
  <si>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</si>
  <si>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</si>
  <si>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</si>
  <si>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</si>
  <si>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</si>
  <si>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</si>
  <si>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</si>
  <si>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</si>
  <si>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</si>
  <si>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</si>
  <si>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</si>
  <si>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</si>
  <si>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</si>
  <si>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</si>
  <si>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</si>
  <si>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</si>
  <si>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</si>
  <si>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</si>
  <si>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</si>
  <si>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</si>
  <si>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</si>
  <si>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</si>
  <si>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</si>
  <si>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</si>
  <si>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</si>
  <si>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</si>
  <si>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</si>
  <si>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</si>
  <si>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</si>
  <si>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</si>
  <si>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</si>
  <si>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</si>
  <si>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</si>
  <si>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</si>
  <si>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</si>
  <si>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</si>
  <si>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</si>
  <si>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</si>
  <si>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</si>
  <si>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</si>
  <si>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</si>
  <si>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</si>
  <si>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</si>
  <si>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</si>
  <si>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</si>
  <si>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</si>
  <si>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</si>
  <si>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</si>
  <si>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</si>
  <si>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</si>
  <si>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</si>
  <si>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</si>
  <si>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</si>
  <si>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</si>
  <si>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</si>
  <si>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</si>
  <si>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</si>
  <si>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</si>
  <si>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</si>
  <si>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</si>
  <si>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</si>
  <si>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</si>
  <si>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</si>
  <si>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</si>
  <si>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</si>
  <si>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</si>
  <si>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</si>
  <si>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</si>
  <si>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</si>
  <si>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</si>
  <si>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</si>
  <si>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</si>
  <si>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</si>
  <si>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</si>
  <si>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</si>
  <si>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</si>
  <si>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</si>
  <si>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</si>
  <si>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</si>
  <si>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</si>
  <si>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</si>
  <si>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</si>
  <si>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</si>
  <si>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</si>
  <si>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</si>
  <si>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</si>
  <si>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</si>
  <si>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</si>
  <si>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</si>
  <si>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</si>
  <si>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</si>
  <si>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</si>
  <si>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</si>
  <si>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</si>
  <si>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</si>
  <si>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</si>
  <si>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</si>
  <si>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</si>
  <si>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</si>
  <si>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</si>
  <si>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</si>
  <si>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</si>
  <si>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</si>
  <si>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</si>
  <si>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</si>
  <si>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</si>
  <si>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</si>
  <si>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</si>
  <si>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</si>
  <si>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</si>
  <si>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</si>
  <si>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</si>
  <si>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</si>
  <si>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</si>
  <si>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</si>
  <si>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</si>
  <si>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</si>
  <si>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</si>
  <si>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</si>
  <si>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</si>
  <si>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</si>
  <si>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</si>
  <si>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</si>
  <si>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</si>
  <si>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</si>
  <si>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</si>
  <si>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</si>
  <si>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</si>
  <si>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</si>
  <si>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</si>
  <si>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</si>
  <si>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</si>
  <si>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</si>
  <si>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</si>
  <si>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</si>
  <si>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</si>
  <si>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</si>
  <si>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</si>
  <si>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</si>
  <si>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</si>
  <si>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</si>
  <si>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</si>
  <si>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</si>
  <si>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</si>
  <si>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</si>
  <si>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</si>
  <si>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</si>
  <si>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</si>
  <si>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</si>
  <si>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</si>
  <si>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</si>
  <si>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</si>
  <si>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</si>
  <si>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</si>
  <si>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</si>
  <si>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</si>
  <si>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</si>
  <si>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</si>
  <si>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</si>
  <si>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</si>
  <si>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</si>
  <si>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</si>
  <si>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</si>
  <si>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</si>
  <si>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</si>
  <si>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</si>
  <si>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</si>
  <si>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</si>
  <si>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</si>
  <si>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</si>
  <si>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</si>
  <si>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</si>
  <si>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</si>
  <si>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</si>
  <si>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</si>
  <si>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</si>
  <si>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</si>
  <si>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</si>
  <si>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</si>
  <si>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</si>
  <si>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</si>
  <si>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</si>
  <si>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</si>
  <si>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</si>
  <si>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</si>
  <si>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</si>
  <si>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</si>
  <si>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</si>
  <si>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</si>
  <si>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</si>
  <si>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</si>
  <si>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</si>
  <si>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</si>
  <si>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</si>
  <si>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</si>
  <si>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</si>
  <si>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</si>
  <si>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</si>
  <si>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</si>
  <si>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</si>
  <si>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</si>
  <si>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</si>
  <si>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</si>
  <si>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</si>
  <si>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</si>
  <si>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</si>
  <si>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</si>
  <si>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</si>
  <si>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</si>
  <si>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</si>
  <si>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</si>
  <si>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</si>
  <si>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</si>
  <si>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</si>
  <si>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</si>
  <si>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</si>
  <si>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</si>
  <si>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</si>
  <si>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</si>
  <si>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</si>
  <si>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</si>
  <si>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</si>
  <si>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</si>
  <si>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</si>
  <si>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</si>
  <si>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</si>
  <si>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</si>
  <si>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</si>
  <si>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</si>
  <si>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</si>
  <si>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</si>
  <si>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</si>
  <si>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</si>
  <si>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</si>
  <si>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</si>
  <si>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</si>
  <si>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</si>
  <si>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</si>
  <si>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</si>
  <si>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</si>
  <si>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</si>
  <si>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</si>
  <si>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</si>
  <si>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</si>
  <si>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</si>
  <si>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</si>
  <si>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</si>
  <si>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</si>
  <si>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</si>
  <si>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</si>
  <si>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</si>
  <si>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</si>
  <si>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</si>
  <si>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</si>
  <si>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</si>
  <si>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</si>
  <si>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</si>
  <si>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</si>
  <si>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</si>
  <si>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</si>
  <si>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</si>
  <si>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</si>
  <si>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</si>
  <si>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</si>
  <si>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</si>
  <si>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</si>
  <si>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</si>
  <si>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</si>
  <si>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</si>
  <si>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</si>
  <si>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</si>
  <si>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</si>
  <si>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</si>
  <si>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</si>
  <si>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</si>
  <si>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</si>
  <si>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</si>
  <si>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</si>
  <si>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</si>
  <si>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</si>
  <si>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</si>
  <si>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</si>
  <si>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</si>
  <si>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</si>
  <si>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</si>
  <si>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</si>
  <si>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</si>
  <si>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</si>
  <si>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</si>
  <si>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</si>
  <si>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</si>
  <si>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</si>
  <si>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</si>
  <si>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</si>
  <si>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</si>
  <si>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</si>
  <si>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</si>
  <si>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</si>
  <si>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</si>
  <si>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</si>
  <si>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</si>
  <si>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</si>
  <si>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</si>
  <si>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</si>
  <si>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</si>
  <si>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</si>
  <si>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</si>
  <si>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</si>
  <si>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</si>
  <si>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</si>
  <si>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</si>
  <si>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</si>
  <si>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</si>
  <si>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</si>
  <si>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</si>
  <si>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</si>
  <si>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</si>
  <si>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</si>
  <si>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</si>
  <si>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</si>
  <si>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</si>
  <si>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</si>
  <si>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</si>
  <si>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</si>
  <si>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</si>
  <si>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</si>
  <si>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</si>
  <si>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</si>
  <si>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</si>
  <si>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</si>
  <si>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</si>
  <si>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</si>
  <si>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</si>
  <si>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</si>
  <si>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</si>
  <si>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</si>
  <si>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</si>
  <si>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</si>
  <si>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</si>
  <si>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</si>
  <si>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</si>
  <si>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</si>
  <si>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</si>
  <si>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</si>
  <si>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</si>
  <si>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</si>
  <si>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</si>
  <si>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</si>
  <si>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</si>
  <si>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</si>
  <si>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</si>
  <si>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</si>
  <si>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</si>
  <si>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</si>
  <si>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</si>
  <si>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</si>
  <si>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</si>
  <si>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</si>
  <si>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</si>
  <si>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</si>
  <si>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</si>
  <si>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</si>
  <si>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</si>
  <si>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</si>
  <si>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</si>
  <si>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</si>
  <si>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</si>
  <si>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</si>
  <si>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</si>
  <si>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</si>
  <si>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</si>
  <si>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</si>
  <si>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</si>
  <si>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</si>
  <si>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</si>
  <si>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</si>
  <si>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</si>
  <si>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</si>
  <si>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</si>
  <si>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</si>
  <si>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</si>
  <si>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</si>
  <si>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</si>
  <si>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</si>
  <si>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</si>
  <si>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</si>
  <si>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</si>
  <si>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</si>
  <si>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</si>
  <si>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</si>
  <si>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</si>
  <si>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</si>
  <si>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</si>
  <si>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</si>
  <si>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</si>
  <si>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</si>
  <si>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</si>
  <si>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</si>
  <si>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</si>
  <si>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</si>
  <si>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</si>
  <si>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</si>
  <si>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</si>
  <si>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</si>
  <si>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</si>
  <si>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</si>
  <si>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</si>
  <si>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</si>
  <si>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</si>
  <si>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</si>
  <si>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</si>
  <si>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</si>
  <si>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</si>
  <si>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</si>
  <si>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</si>
  <si>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</si>
  <si>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</si>
  <si>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</si>
  <si>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</si>
  <si>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</si>
  <si>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</si>
  <si>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</si>
  <si>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</si>
  <si>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</si>
  <si>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</si>
  <si>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</si>
  <si>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</si>
  <si>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</si>
  <si>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</si>
  <si>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</si>
  <si>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</si>
  <si>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</si>
  <si>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</si>
  <si>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</si>
  <si>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</si>
  <si>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</si>
  <si>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</si>
  <si>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</si>
  <si>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</si>
  <si>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</si>
  <si>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</si>
  <si>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</si>
  <si>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</si>
  <si>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</si>
  <si>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</si>
  <si>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</si>
  <si>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</si>
  <si>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</si>
  <si>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</si>
  <si>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</si>
  <si>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</si>
  <si>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</si>
  <si>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</si>
  <si>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</si>
  <si>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</si>
  <si>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</si>
  <si>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</si>
  <si>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</si>
  <si>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</si>
  <si>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</si>
  <si>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</si>
  <si>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</si>
  <si>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</si>
  <si>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</si>
  <si>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</si>
  <si>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</si>
  <si>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</si>
  <si>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</si>
  <si>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</si>
  <si>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</si>
  <si>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</si>
  <si>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</si>
  <si>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</si>
  <si>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</si>
  <si>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</si>
  <si>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</si>
  <si>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</si>
  <si>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</si>
  <si>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</si>
  <si>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</si>
  <si>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</si>
  <si>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</si>
  <si>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</si>
  <si>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</si>
  <si>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</si>
  <si>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</si>
  <si>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</si>
  <si>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</si>
  <si>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</si>
  <si>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</si>
  <si>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</si>
  <si>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</si>
  <si>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</si>
  <si>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</si>
  <si>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</si>
  <si>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</si>
  <si>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</si>
  <si>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</si>
  <si>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</si>
  <si>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</si>
  <si>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</si>
  <si>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</si>
  <si>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</si>
  <si>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</si>
  <si>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</si>
  <si>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</si>
  <si>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</si>
  <si>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</si>
  <si>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</si>
  <si>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</si>
  <si>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</si>
  <si>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</si>
  <si>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</si>
  <si>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</si>
  <si>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</si>
  <si>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</si>
  <si>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</si>
  <si>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</si>
  <si>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</si>
  <si>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</si>
  <si>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</si>
  <si>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</si>
  <si>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</si>
  <si>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</si>
  <si>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</si>
  <si>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</si>
  <si>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</si>
  <si>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</si>
  <si>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</si>
  <si>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</si>
  <si>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</si>
  <si>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</si>
  <si>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</si>
  <si>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</si>
  <si>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</si>
  <si>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</si>
  <si>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</si>
  <si>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</si>
  <si>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</si>
  <si>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</si>
  <si>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</si>
  <si>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</si>
  <si>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</si>
  <si>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</si>
  <si>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</si>
  <si>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</si>
  <si>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</si>
  <si>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</si>
  <si>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</si>
  <si>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</si>
  <si>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</si>
  <si>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</si>
  <si>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</si>
  <si>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</si>
  <si>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</si>
  <si>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</si>
  <si>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</si>
  <si>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</si>
  <si>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</si>
  <si>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</si>
  <si>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</si>
  <si>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</si>
  <si>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</si>
  <si>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</si>
  <si>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</si>
  <si>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</si>
  <si>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</si>
  <si>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</si>
  <si>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</si>
  <si>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</si>
  <si>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</si>
  <si>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</si>
  <si>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</si>
  <si>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</si>
  <si>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</si>
  <si>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</si>
  <si>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</si>
  <si>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</si>
  <si>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</si>
  <si>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</si>
  <si>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</si>
  <si>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</si>
  <si>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</si>
  <si>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</si>
  <si>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</si>
  <si>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</si>
  <si>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</si>
  <si>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</si>
  <si>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</si>
  <si>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</si>
  <si>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</si>
  <si>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</si>
  <si>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</si>
  <si>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</si>
  <si>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</si>
  <si>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</si>
  <si>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</si>
  <si>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</si>
  <si>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</si>
  <si>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</si>
  <si>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</si>
  <si>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</si>
  <si>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</si>
  <si>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</si>
  <si>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</si>
  <si>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</si>
  <si>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</si>
  <si>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</si>
  <si>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</si>
  <si>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</si>
  <si>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</si>
  <si>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</si>
  <si>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</si>
  <si>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</si>
  <si>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</si>
  <si>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</si>
  <si>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</si>
  <si>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</si>
  <si>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</si>
  <si>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</si>
  <si>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</si>
  <si>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</si>
  <si>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</si>
  <si>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</si>
  <si>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</si>
  <si>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</si>
  <si>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</si>
  <si>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</si>
  <si>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</si>
  <si>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</si>
  <si>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</si>
  <si>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</si>
  <si>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</si>
  <si>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</si>
  <si>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</si>
  <si>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</si>
  <si>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</si>
  <si>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</si>
  <si>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</si>
  <si>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</si>
  <si>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</si>
  <si>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</si>
  <si>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</si>
  <si>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</si>
  <si>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</si>
  <si>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</si>
  <si>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</si>
  <si>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</si>
  <si>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</si>
  <si>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</si>
  <si>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</si>
  <si>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</si>
  <si>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</si>
  <si>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</si>
  <si>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</si>
  <si>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</si>
  <si>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</si>
  <si>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</si>
  <si>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</si>
  <si>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</si>
  <si>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</si>
  <si>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</si>
  <si>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</si>
  <si>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</si>
  <si>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</si>
  <si>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</si>
  <si>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</si>
  <si>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</si>
  <si>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</si>
  <si>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</si>
  <si>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</si>
  <si>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</si>
  <si>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</si>
  <si>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</si>
  <si>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</si>
  <si>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</si>
  <si>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</si>
  <si>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</si>
  <si>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</si>
  <si>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</si>
  <si>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</si>
  <si>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</si>
  <si>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</si>
  <si>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</si>
  <si>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</si>
  <si>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</si>
  <si>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</si>
  <si>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</si>
  <si>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</si>
  <si>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</si>
  <si>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</si>
  <si>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</si>
  <si>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</si>
  <si>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</si>
  <si>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</si>
  <si>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</si>
  <si>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</si>
  <si>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</si>
  <si>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</si>
  <si>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</si>
  <si>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</si>
  <si>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</si>
  <si>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</si>
  <si>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</si>
  <si>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</si>
  <si>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</si>
  <si>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</si>
  <si>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</si>
  <si>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</si>
  <si>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</si>
  <si>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</si>
  <si>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</si>
  <si>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</si>
  <si>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</si>
  <si>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</si>
  <si>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</si>
  <si>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</si>
  <si>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</si>
  <si>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</si>
  <si>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</si>
  <si>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</si>
  <si>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</si>
  <si>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</si>
  <si>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</si>
  <si>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</si>
  <si>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</si>
  <si>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</si>
  <si>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</si>
  <si>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</si>
  <si>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</si>
  <si>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</si>
  <si>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</si>
  <si>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</si>
  <si>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</si>
  <si>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</si>
  <si>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</si>
  <si>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</si>
  <si>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</si>
  <si>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</si>
  <si>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</si>
  <si>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</si>
  <si>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</si>
  <si>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</si>
  <si>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</si>
  <si>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</si>
  <si>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</si>
  <si>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</si>
  <si>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</si>
  <si>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</si>
  <si>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</si>
  <si>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</si>
  <si>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</si>
  <si>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</si>
  <si>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</si>
  <si>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</si>
  <si>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</si>
  <si>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</si>
  <si>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</si>
  <si>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</si>
  <si>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</si>
  <si>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</si>
  <si>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</si>
  <si>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</si>
  <si>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</si>
  <si>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</si>
  <si>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</si>
  <si>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</si>
  <si>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</si>
  <si>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</si>
  <si>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</si>
  <si>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</si>
  <si>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</si>
  <si>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</si>
  <si>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</si>
  <si>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</si>
  <si>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</si>
  <si>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</si>
  <si>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</si>
  <si>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</si>
  <si>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</si>
  <si>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</si>
  <si>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</si>
  <si>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</si>
  <si>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</si>
  <si>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</si>
  <si>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</si>
  <si>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</si>
  <si>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</si>
  <si>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</si>
  <si>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</si>
  <si>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</si>
  <si>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</si>
  <si>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</si>
  <si>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</si>
  <si>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</si>
  <si>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</si>
  <si>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</si>
  <si>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</si>
  <si>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</si>
  <si>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</si>
  <si>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</si>
  <si>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</si>
  <si>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</si>
  <si>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</si>
  <si>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</si>
  <si>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</si>
  <si>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</si>
  <si>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</si>
  <si>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</si>
  <si>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</si>
  <si>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</si>
  <si>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</si>
  <si>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</si>
  <si>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</si>
  <si>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</si>
  <si>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</si>
  <si>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</si>
  <si>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</si>
  <si>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</si>
  <si>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</si>
  <si>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</si>
  <si>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</si>
  <si>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</si>
  <si>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</si>
  <si>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</si>
  <si>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</si>
  <si>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</si>
  <si>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</si>
  <si>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</si>
  <si>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</si>
  <si>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</si>
  <si>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</si>
  <si>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</si>
  <si>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</si>
  <si>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</si>
  <si>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</si>
  <si>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</si>
  <si>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</si>
  <si>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</si>
  <si>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</si>
  <si>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</si>
  <si>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</si>
  <si>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</si>
  <si>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</si>
  <si>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</si>
  <si>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</si>
  <si>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</si>
  <si>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</si>
  <si>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</si>
  <si>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</si>
  <si>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</si>
  <si>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</si>
  <si>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</si>
  <si>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</si>
  <si>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</si>
  <si>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</si>
  <si>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</si>
  <si>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</si>
  <si>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</si>
  <si>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</si>
  <si>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</si>
  <si>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</si>
  <si>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</si>
  <si>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</si>
  <si>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</si>
  <si>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</si>
  <si>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</si>
  <si>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</si>
  <si>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</si>
  <si>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</si>
  <si>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</si>
  <si>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</si>
  <si>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</si>
  <si>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</si>
  <si>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</si>
  <si>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</si>
  <si>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</si>
  <si>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</si>
  <si>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</si>
  <si>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</si>
  <si>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</si>
  <si>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</si>
  <si>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</si>
  <si>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</si>
  <si>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</si>
  <si>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</si>
  <si>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</si>
  <si>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</si>
  <si>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</si>
  <si>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</si>
  <si>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</si>
  <si>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</si>
  <si>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</si>
  <si>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</si>
  <si>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</si>
  <si>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</si>
  <si>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</si>
  <si>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</si>
  <si>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</si>
  <si>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</si>
  <si>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</si>
  <si>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</si>
  <si>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</si>
  <si>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</si>
  <si>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</si>
  <si>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</si>
  <si>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</si>
  <si>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</si>
  <si>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</si>
  <si>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</si>
  <si>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</si>
  <si>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</si>
  <si>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</si>
  <si>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</si>
  <si>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</si>
  <si>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</si>
  <si>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</si>
  <si>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</si>
  <si>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</si>
  <si>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</si>
  <si>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</si>
  <si>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</si>
  <si>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</si>
  <si>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</si>
  <si>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</si>
  <si>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</si>
  <si>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</si>
  <si>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</si>
  <si>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</si>
  <si>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</si>
  <si>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</si>
  <si>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</si>
  <si>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</si>
  <si>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</si>
  <si>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</si>
  <si>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</si>
  <si>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</si>
  <si>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</si>
  <si>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</si>
  <si>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</si>
  <si>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</si>
  <si>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</si>
  <si>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</si>
  <si>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</si>
  <si>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</si>
  <si>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</si>
  <si>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</si>
  <si>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</si>
  <si>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</si>
  <si>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</si>
  <si>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</si>
  <si>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</si>
  <si>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</si>
  <si>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</si>
  <si>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</si>
  <si>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</si>
  <si>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</si>
  <si>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</si>
  <si>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</si>
  <si>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</si>
  <si>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</si>
  <si>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</si>
  <si>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</si>
  <si>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</si>
  <si>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</si>
  <si>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</si>
  <si>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</si>
  <si>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</si>
  <si>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</si>
  <si>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</si>
  <si>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</si>
  <si>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</si>
  <si>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</si>
  <si>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</si>
  <si>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</si>
  <si>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</si>
  <si>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</si>
  <si>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</si>
  <si>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</si>
  <si>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</si>
  <si>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</si>
  <si>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</si>
  <si>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</si>
  <si>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</si>
  <si>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</si>
  <si>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</si>
  <si>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</si>
  <si>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</si>
  <si>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</si>
  <si>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</si>
  <si>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</si>
  <si>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</si>
  <si>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</si>
  <si>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</si>
  <si>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</si>
  <si>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</si>
  <si>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</si>
  <si>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</si>
  <si>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</si>
  <si>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</si>
  <si>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</si>
  <si>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</si>
  <si>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</si>
  <si>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</si>
  <si>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</si>
  <si>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</si>
  <si>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</si>
  <si>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</si>
  <si>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</si>
  <si>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</si>
  <si>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</si>
  <si>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</si>
  <si>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</si>
  <si>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</si>
  <si>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</si>
  <si>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</si>
  <si>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</si>
  <si>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</si>
  <si>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</si>
  <si>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</si>
  <si>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</si>
  <si>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</si>
  <si>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</si>
  <si>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</si>
  <si>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</si>
  <si>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</si>
  <si>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</si>
  <si>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</si>
  <si>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</si>
  <si>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</si>
  <si>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</si>
  <si>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</si>
  <si>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</si>
  <si>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</si>
  <si>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</si>
  <si>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</si>
  <si>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</si>
  <si>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</si>
  <si>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</si>
  <si>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</si>
  <si>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</si>
  <si>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</si>
  <si>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</si>
  <si>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</si>
  <si>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</si>
  <si>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</si>
  <si>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</si>
  <si>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</si>
  <si>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</si>
  <si>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</si>
  <si>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</si>
  <si>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</si>
  <si>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</si>
  <si>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</si>
  <si>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</si>
  <si>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</si>
  <si>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</si>
  <si>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</si>
  <si>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</si>
  <si>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</si>
  <si>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</si>
  <si>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</si>
  <si>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</si>
  <si>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</si>
  <si>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</si>
  <si>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</si>
  <si>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</si>
  <si>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</si>
  <si>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</si>
  <si>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</si>
  <si>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</si>
  <si>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</si>
  <si>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</si>
  <si>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</si>
  <si>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</si>
  <si>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</si>
  <si>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</si>
  <si>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</si>
  <si>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</si>
  <si>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</si>
  <si>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</si>
  <si>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</si>
  <si>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</si>
  <si>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</si>
  <si>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</si>
  <si>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</si>
  <si>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</si>
  <si>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</si>
  <si>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</si>
  <si>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</si>
  <si>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</si>
  <si>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</si>
  <si>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</si>
  <si>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</si>
  <si>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</si>
  <si>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</si>
  <si>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</si>
  <si>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</si>
  <si>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</si>
  <si>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</si>
  <si>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</si>
  <si>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</si>
  <si>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</si>
  <si>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</si>
  <si>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</si>
  <si>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</si>
  <si>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</si>
  <si>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</si>
  <si>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</si>
  <si>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</si>
  <si>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</si>
  <si>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</si>
  <si>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</si>
  <si>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</si>
  <si>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</si>
  <si>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</si>
  <si>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</si>
  <si>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</si>
  <si>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</si>
  <si>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</si>
  <si>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</si>
  <si>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</si>
  <si>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</si>
  <si>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</si>
  <si>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</si>
  <si>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</si>
  <si>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</si>
  <si>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</si>
  <si>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</si>
  <si>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</si>
  <si>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</si>
  <si>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</si>
  <si>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</si>
  <si>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</si>
  <si>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</si>
  <si>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</si>
  <si>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</si>
  <si>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</si>
  <si>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</si>
  <si>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</si>
  <si>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</si>
  <si>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</si>
  <si>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</si>
  <si>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</si>
  <si>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</si>
  <si>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</si>
  <si>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</si>
  <si>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</si>
  <si>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</si>
  <si>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</si>
  <si>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</si>
  <si>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</si>
  <si>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</si>
  <si>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</si>
  <si>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</si>
  <si>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</si>
  <si>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</si>
  <si>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</si>
  <si>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</si>
  <si>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</si>
  <si>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</si>
  <si>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</si>
  <si>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</si>
  <si>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</si>
  <si>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</si>
  <si>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</si>
  <si>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</si>
  <si>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</si>
  <si>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</si>
  <si>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</si>
  <si>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</si>
  <si>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</si>
  <si>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</si>
  <si>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</si>
  <si>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</si>
  <si>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</si>
  <si>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</si>
  <si>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</si>
  <si>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</si>
  <si>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</si>
  <si>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</si>
  <si>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</si>
  <si>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</si>
  <si>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</si>
  <si>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</si>
  <si>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</si>
  <si>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</si>
  <si>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</si>
  <si>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</si>
  <si>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</si>
  <si>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</si>
  <si>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</si>
  <si>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</si>
  <si>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</si>
  <si>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</si>
  <si>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</si>
  <si>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</si>
  <si>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</si>
  <si>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</si>
  <si>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</si>
  <si>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</si>
  <si>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</si>
  <si>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</si>
  <si>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</si>
  <si>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</si>
  <si>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</si>
  <si>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</si>
  <si>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</si>
  <si>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</si>
  <si>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</si>
  <si>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</si>
  <si>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</si>
  <si>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</si>
  <si>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</si>
  <si>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</si>
  <si>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</si>
  <si>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</si>
  <si>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</si>
  <si>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</si>
  <si>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</si>
  <si>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</si>
  <si>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</si>
  <si>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</si>
  <si>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</si>
  <si>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</si>
  <si>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</si>
  <si>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</si>
  <si>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</si>
  <si>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</si>
  <si>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</si>
  <si>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</si>
  <si>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</si>
  <si>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</si>
  <si>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</si>
  <si>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</si>
  <si>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</si>
  <si>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</si>
  <si>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</si>
  <si>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</si>
  <si>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</si>
  <si>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</si>
  <si>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</si>
  <si>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</si>
  <si>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</si>
  <si>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</si>
  <si>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</si>
  <si>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</si>
  <si>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</si>
  <si>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</si>
  <si>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</si>
  <si>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</si>
  <si>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</si>
  <si>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</si>
  <si>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</si>
  <si>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</si>
  <si>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</si>
  <si>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</si>
  <si>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</si>
  <si>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</si>
  <si>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</si>
  <si>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</si>
  <si>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</si>
  <si>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</si>
  <si>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</si>
  <si>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</si>
  <si>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</si>
  <si>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</si>
  <si>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</si>
  <si>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</si>
  <si>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</si>
  <si>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</si>
  <si>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</si>
  <si>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</si>
  <si>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</si>
  <si>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</si>
  <si>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</si>
  <si>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</si>
  <si>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</si>
  <si>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</si>
  <si>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</si>
  <si>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</si>
  <si>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</si>
  <si>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</si>
  <si>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</si>
  <si>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</si>
  <si>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</si>
  <si>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</si>
  <si>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</si>
  <si>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</si>
  <si>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</si>
  <si>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</si>
  <si>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</si>
  <si>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</si>
  <si>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</si>
  <si>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</si>
  <si>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</si>
  <si>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</si>
  <si>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</si>
  <si>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</si>
  <si>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</si>
  <si>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</si>
  <si>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</si>
  <si>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</si>
  <si>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</si>
  <si>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</si>
  <si>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</si>
  <si>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</si>
  <si>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</si>
  <si>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</si>
  <si>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</si>
  <si>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</si>
  <si>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</si>
  <si>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</si>
  <si>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</si>
  <si>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</si>
  <si>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</si>
  <si>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</si>
  <si>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</si>
  <si>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</si>
  <si>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</si>
  <si>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</si>
  <si>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</si>
  <si>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</si>
  <si>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</si>
  <si>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</si>
  <si>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</si>
  <si>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</si>
  <si>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</si>
  <si>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</si>
  <si>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</si>
  <si>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</si>
  <si>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</si>
  <si>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</si>
  <si>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</si>
  <si>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</si>
  <si>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</si>
  <si>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</si>
  <si>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</si>
  <si>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</si>
  <si>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</si>
  <si>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</si>
  <si>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</si>
  <si>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</si>
  <si>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</si>
  <si>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</si>
  <si>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</si>
  <si>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</si>
  <si>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</si>
  <si>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</si>
  <si>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</si>
  <si>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</si>
  <si>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</si>
  <si>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</si>
  <si>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</si>
  <si>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</si>
  <si>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</si>
  <si>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</si>
  <si>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</si>
  <si>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</si>
  <si>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</si>
  <si>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</si>
  <si>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</si>
  <si>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</si>
  <si>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</si>
  <si>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</si>
  <si>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</si>
  <si>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</si>
  <si>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</si>
  <si>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</si>
  <si>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</si>
  <si>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</si>
  <si>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</si>
  <si>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</si>
  <si>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</si>
  <si>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</si>
  <si>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</si>
  <si>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</si>
  <si>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</si>
  <si>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</si>
  <si>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</si>
  <si>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</si>
  <si>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</si>
  <si>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</si>
  <si>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</si>
  <si>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</si>
  <si>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</si>
  <si>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</si>
  <si>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</si>
  <si>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</si>
  <si>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</si>
  <si>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</si>
  <si>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</si>
  <si>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</si>
  <si>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</si>
  <si>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</si>
  <si>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</si>
  <si>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</si>
  <si>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</si>
  <si>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</si>
  <si>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</si>
  <si>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</si>
  <si>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</si>
  <si>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</si>
  <si>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</si>
  <si>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</si>
  <si>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</si>
  <si>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</si>
  <si>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</si>
  <si>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</si>
  <si>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</si>
  <si>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</si>
  <si>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</si>
  <si>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</si>
  <si>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</si>
  <si>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</si>
  <si>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</si>
  <si>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</si>
  <si>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</si>
  <si>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</si>
  <si>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</si>
  <si>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</si>
  <si>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</si>
  <si>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</si>
  <si>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</si>
  <si>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</si>
  <si>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</si>
  <si>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</si>
  <si>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</si>
  <si>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</si>
  <si>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</si>
  <si>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</si>
  <si>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</si>
  <si>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</si>
  <si>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</si>
  <si>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</si>
  <si>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</si>
  <si>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</si>
  <si>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</si>
  <si>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</si>
  <si>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</si>
  <si>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</si>
  <si>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</si>
  <si>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</si>
  <si>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</si>
  <si>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</si>
  <si>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</si>
  <si>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</si>
  <si>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</si>
  <si>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</si>
  <si>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</si>
  <si>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</si>
  <si>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</si>
  <si>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</si>
  <si>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</si>
  <si>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</si>
  <si>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</si>
  <si>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</si>
  <si>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</si>
  <si>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</si>
  <si>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</si>
  <si>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</si>
  <si>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</si>
  <si>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</si>
  <si>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</si>
  <si>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</si>
  <si>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</si>
  <si>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</si>
  <si>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</si>
  <si>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</si>
  <si>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</si>
  <si>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</si>
  <si>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</si>
  <si>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</si>
  <si>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</si>
  <si>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</si>
  <si>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</si>
  <si>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</si>
  <si>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</si>
  <si>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</si>
  <si>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</si>
  <si>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</si>
  <si>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</si>
  <si>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</si>
  <si>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</si>
  <si>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</si>
  <si>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</si>
  <si>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</si>
  <si>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</si>
  <si>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</si>
  <si>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</si>
  <si>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</si>
  <si>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</si>
  <si>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</si>
  <si>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</si>
  <si>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</si>
  <si>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</si>
  <si>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</si>
  <si>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</si>
  <si>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</si>
  <si>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</si>
  <si>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</si>
  <si>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</si>
  <si>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</si>
  <si>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</si>
  <si>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</si>
  <si>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</si>
  <si>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</si>
  <si>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</si>
  <si>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</si>
  <si>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</si>
  <si>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</si>
  <si>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</si>
  <si>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</si>
  <si>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</si>
  <si>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</si>
  <si>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</si>
  <si>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</si>
  <si>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</si>
  <si>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</si>
  <si>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</si>
  <si>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</si>
  <si>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</si>
  <si>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</si>
  <si>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</si>
  <si>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</si>
  <si>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</si>
  <si>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</si>
  <si>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</si>
  <si>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</si>
  <si>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</si>
  <si>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</si>
  <si>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</si>
  <si>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</si>
  <si>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</si>
  <si>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</si>
  <si>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</si>
  <si>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</si>
  <si>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</si>
  <si>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</si>
  <si>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</si>
  <si>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</si>
  <si>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</si>
  <si>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</si>
  <si>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</si>
  <si>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</si>
  <si>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</si>
  <si>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</si>
  <si>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</si>
  <si>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</si>
  <si>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</si>
  <si>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</si>
  <si>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</si>
  <si>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</si>
  <si>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</si>
  <si>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</si>
  <si>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</si>
  <si>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</si>
  <si>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</si>
  <si>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</si>
  <si>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</si>
  <si>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</si>
  <si>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</si>
  <si>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</si>
  <si>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</si>
  <si>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</si>
  <si>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</si>
  <si>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</si>
  <si>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</si>
  <si>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</si>
  <si>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</si>
  <si>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</si>
  <si>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</si>
  <si>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</si>
  <si>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</si>
  <si>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</si>
  <si>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</si>
  <si>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</si>
  <si>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</si>
  <si>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</si>
  <si>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</si>
  <si>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</si>
  <si>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</si>
  <si>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</si>
  <si>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</si>
  <si>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</si>
  <si>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</si>
  <si>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</si>
  <si>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</si>
  <si>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</si>
  <si>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</si>
  <si>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</si>
  <si>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</si>
  <si>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</si>
  <si>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</si>
  <si>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</si>
  <si>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</si>
  <si>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</si>
  <si>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</si>
  <si>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</si>
  <si>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</si>
  <si>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</si>
  <si>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</si>
  <si>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</si>
  <si>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</si>
  <si>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</si>
  <si>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</si>
  <si>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</si>
  <si>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</si>
  <si>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</si>
  <si>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</si>
  <si>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</si>
  <si>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</si>
  <si>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</si>
  <si>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</si>
  <si>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</si>
  <si>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</si>
  <si>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</si>
  <si>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</si>
  <si>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</si>
  <si>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</si>
  <si>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</si>
  <si>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</si>
  <si>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</si>
  <si>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</si>
  <si>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</si>
  <si>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</si>
  <si>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</si>
  <si>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</si>
  <si>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</si>
  <si>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</si>
  <si>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</si>
  <si>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</si>
  <si>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</si>
  <si>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</si>
  <si>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</si>
  <si>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</si>
  <si>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</si>
  <si>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</si>
  <si>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</si>
  <si>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</si>
  <si>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</si>
  <si>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</si>
  <si>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</si>
  <si>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</si>
  <si>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</si>
  <si>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</si>
  <si>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</si>
  <si>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</si>
  <si>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</si>
  <si>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</si>
  <si>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</si>
  <si>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</si>
  <si>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</si>
  <si>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</si>
  <si>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</si>
  <si>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</si>
  <si>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</si>
  <si>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</si>
  <si>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</si>
  <si>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</si>
  <si>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</si>
  <si>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</si>
  <si>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</si>
  <si>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</si>
  <si>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</si>
  <si>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</si>
  <si>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</si>
  <si>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</si>
  <si>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</si>
  <si>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</si>
  <si>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</si>
  <si>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</si>
  <si>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</si>
  <si>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</si>
  <si>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</si>
  <si>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</si>
  <si>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</si>
  <si>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</si>
  <si>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</si>
  <si>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</si>
  <si>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</si>
  <si>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</si>
  <si>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</si>
  <si>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</si>
  <si>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</si>
  <si>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</si>
  <si>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</si>
  <si>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</si>
  <si>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</si>
  <si>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</si>
  <si>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</si>
  <si>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</si>
  <si>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</si>
  <si>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</si>
  <si>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</si>
  <si>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</si>
  <si>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</si>
  <si>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</si>
  <si>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</si>
  <si>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</si>
  <si>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</si>
  <si>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</si>
  <si>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</si>
  <si>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</si>
  <si>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</si>
  <si>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</si>
  <si>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</si>
  <si>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</si>
  <si>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</si>
  <si>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</si>
  <si>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</si>
  <si>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</si>
  <si>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</si>
  <si>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</si>
  <si>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</si>
  <si>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</si>
  <si>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</si>
  <si>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</si>
  <si>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</si>
  <si>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</si>
  <si>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</si>
  <si>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</si>
  <si>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</si>
  <si>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</si>
  <si>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</si>
  <si>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</si>
  <si>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</si>
  <si>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</si>
  <si>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</si>
  <si>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</si>
  <si>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</si>
  <si>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</si>
  <si>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</si>
  <si>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</si>
  <si>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</si>
  <si>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</si>
  <si>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</si>
  <si>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</si>
  <si>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</si>
  <si>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</si>
  <si>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</si>
  <si>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</si>
  <si>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</si>
  <si>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</si>
  <si>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</si>
  <si>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</si>
  <si>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</si>
  <si>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</si>
  <si>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</si>
  <si>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</si>
  <si>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</si>
  <si>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</si>
  <si>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</si>
  <si>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</si>
  <si>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</si>
  <si>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</si>
  <si>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</si>
  <si>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</si>
  <si>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</si>
  <si>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</si>
  <si>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</si>
  <si>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</si>
  <si>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</si>
  <si>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</si>
  <si>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</si>
  <si>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</si>
  <si>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</si>
  <si>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</si>
  <si>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</si>
  <si>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</si>
  <si>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</si>
  <si>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</si>
  <si>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</si>
  <si>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</si>
  <si>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</si>
  <si>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</si>
  <si>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</si>
  <si>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</si>
  <si>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</si>
  <si>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</si>
  <si>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</si>
  <si>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</si>
  <si>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</si>
  <si>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</si>
  <si>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</si>
  <si>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</si>
  <si>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</si>
  <si>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</si>
  <si>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</si>
  <si>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</si>
  <si>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</si>
  <si>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</si>
  <si>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</si>
  <si>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</si>
  <si>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</si>
  <si>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</si>
  <si>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</si>
  <si>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</si>
  <si>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</si>
  <si>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</si>
  <si>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</si>
  <si>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</si>
  <si>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</si>
  <si>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</si>
  <si>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</si>
  <si>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</si>
  <si>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</si>
  <si>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</si>
  <si>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</si>
  <si>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</si>
  <si>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</si>
  <si>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</si>
  <si>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</si>
  <si>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</si>
  <si>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</si>
  <si>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</si>
  <si>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</si>
  <si>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</si>
  <si>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</si>
  <si>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</si>
  <si>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</si>
  <si>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</si>
  <si>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</si>
  <si>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</si>
  <si>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</si>
  <si>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</si>
  <si>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</si>
  <si>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</si>
  <si>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</si>
  <si>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</si>
  <si>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</si>
  <si>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</si>
  <si>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</si>
  <si>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</si>
  <si>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</si>
  <si>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</si>
  <si>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</si>
  <si>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</si>
  <si>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</si>
  <si>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</si>
  <si>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</si>
  <si>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</si>
  <si>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</si>
  <si>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</si>
  <si>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</si>
  <si>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</si>
  <si>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</si>
  <si>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</si>
  <si>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</si>
  <si>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</si>
  <si>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</si>
  <si>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</si>
  <si>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</si>
  <si>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</si>
  <si>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</si>
  <si>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</si>
  <si>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</si>
  <si>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</si>
  <si>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</si>
  <si>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</si>
  <si>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</si>
  <si>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</si>
  <si>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</si>
  <si>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</si>
  <si>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</si>
  <si>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</si>
  <si>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</si>
  <si>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</si>
  <si>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</si>
  <si>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</si>
  <si>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</si>
  <si>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</si>
  <si>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</si>
  <si>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</si>
  <si>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</si>
  <si>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</si>
  <si>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</si>
  <si>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</si>
  <si>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</si>
  <si>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</si>
  <si>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</si>
  <si>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</si>
  <si>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</si>
  <si>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</si>
  <si>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</si>
  <si>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</si>
  <si>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</si>
  <si>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</si>
  <si>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</si>
  <si>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</si>
  <si>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</si>
  <si>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</si>
  <si>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</si>
  <si>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</si>
  <si>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</si>
  <si>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</si>
  <si>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</si>
  <si>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</si>
  <si>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</si>
  <si>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</si>
  <si>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</si>
  <si>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</si>
  <si>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</si>
  <si>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</si>
  <si>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</si>
  <si>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</si>
  <si>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</si>
  <si>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</si>
  <si>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</si>
  <si>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</si>
  <si>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</si>
  <si>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</si>
  <si>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</si>
  <si>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</si>
  <si>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</si>
  <si>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</si>
  <si>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</si>
  <si>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</si>
  <si>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</si>
  <si>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</si>
  <si>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</si>
  <si>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</si>
  <si>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</si>
  <si>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</si>
  <si>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</si>
  <si>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</si>
  <si>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</si>
  <si>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</si>
  <si>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</si>
  <si>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</si>
  <si>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</si>
  <si>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</si>
  <si>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</si>
  <si>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</si>
  <si>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</si>
  <si>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</si>
  <si>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</si>
  <si>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</si>
  <si>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</si>
  <si>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</si>
  <si>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</si>
  <si>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</si>
  <si>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</si>
  <si>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</si>
  <si>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</si>
  <si>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</si>
  <si>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</si>
  <si>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</si>
  <si>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</si>
  <si>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</si>
  <si>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</si>
  <si>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</si>
  <si>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</si>
  <si>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</si>
  <si>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</si>
  <si>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</si>
  <si>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</si>
  <si>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</si>
  <si>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</si>
  <si>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</si>
  <si>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</si>
  <si>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</si>
  <si>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</si>
  <si>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</si>
  <si>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</si>
  <si>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</si>
  <si>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</si>
  <si>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</si>
  <si>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</si>
  <si>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</si>
  <si>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</si>
  <si>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</si>
  <si>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</si>
  <si>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</si>
  <si>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</si>
  <si>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</si>
  <si>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</si>
  <si>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</si>
  <si>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</si>
  <si>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</si>
  <si>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</si>
  <si>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</si>
  <si>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</si>
  <si>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</si>
  <si>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</si>
  <si>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</si>
  <si>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</si>
  <si>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</si>
  <si>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</si>
  <si>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</si>
  <si>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</si>
  <si>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</si>
  <si>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</si>
  <si>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</si>
  <si>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</si>
  <si>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</si>
  <si>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</si>
  <si>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</si>
  <si>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</si>
  <si>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</si>
  <si>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</si>
  <si>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</si>
  <si>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</si>
  <si>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</si>
  <si>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</si>
  <si>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</si>
  <si>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</si>
  <si>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</si>
  <si>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</si>
  <si>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</si>
  <si>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</si>
  <si>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</si>
  <si>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</si>
  <si>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</si>
  <si>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</si>
  <si>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</si>
  <si>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</si>
  <si>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</si>
  <si>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</si>
  <si>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</si>
  <si>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</si>
  <si>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</si>
  <si>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</si>
  <si>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</si>
  <si>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</si>
  <si>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</si>
  <si>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</si>
  <si>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</si>
  <si>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</si>
  <si>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</si>
  <si>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</si>
  <si>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</si>
  <si>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</si>
  <si>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</si>
  <si>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</si>
  <si>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</si>
  <si>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</si>
  <si>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</si>
  <si>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</si>
  <si>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</si>
  <si>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</si>
  <si>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</si>
  <si>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</si>
  <si>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</si>
  <si>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</si>
  <si>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</si>
  <si>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</si>
  <si>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</si>
  <si>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</si>
  <si>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</si>
  <si>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</si>
  <si>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</si>
  <si>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</si>
  <si>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</si>
  <si>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</si>
  <si>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</si>
  <si>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</si>
  <si>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</si>
  <si>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</si>
  <si>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</si>
  <si>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</si>
  <si>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</si>
  <si>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</si>
  <si>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</si>
  <si>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</si>
  <si>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</si>
  <si>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</si>
  <si>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</si>
  <si>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</si>
  <si>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</si>
  <si>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</si>
  <si>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</si>
  <si>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</si>
  <si>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</si>
  <si>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</si>
  <si>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</si>
  <si>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</si>
  <si>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</si>
  <si>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</si>
  <si>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</si>
  <si>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</si>
  <si>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</si>
  <si>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</si>
  <si>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</si>
  <si>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</si>
  <si>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</si>
  <si>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</si>
  <si>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</si>
  <si>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</si>
  <si>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</si>
  <si>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</si>
  <si>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</si>
  <si>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</si>
  <si>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</si>
  <si>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</si>
  <si>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</si>
  <si>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</si>
  <si>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</si>
  <si>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</si>
  <si>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</si>
  <si>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</si>
  <si>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</si>
  <si>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</si>
  <si>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</si>
  <si>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</si>
  <si>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</si>
  <si>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</si>
  <si>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</si>
  <si>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</si>
  <si>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</si>
  <si>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</si>
  <si>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</si>
  <si>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</si>
  <si>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</si>
  <si>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</si>
  <si>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</si>
  <si>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</si>
  <si>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</si>
  <si>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</si>
  <si>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</si>
  <si>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</si>
  <si>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</si>
  <si>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</si>
  <si>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</si>
  <si>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</si>
  <si>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</si>
  <si>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</si>
  <si>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</si>
  <si>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</si>
  <si>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</si>
  <si>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</si>
  <si>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</si>
  <si>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</si>
  <si>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</si>
  <si>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</si>
  <si>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</si>
  <si>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</si>
  <si>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</si>
  <si>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</si>
  <si>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</si>
  <si>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</si>
  <si>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</si>
  <si>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</si>
  <si>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</si>
  <si>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</si>
  <si>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</si>
  <si>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</si>
  <si>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</si>
  <si>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</si>
  <si>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</si>
  <si>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</si>
  <si>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</si>
  <si>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</si>
  <si>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</si>
  <si>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</si>
  <si>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</si>
  <si>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</si>
  <si>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</si>
  <si>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</si>
  <si>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</si>
  <si>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</si>
  <si>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</si>
  <si>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</si>
  <si>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</si>
  <si>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</si>
  <si>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</si>
  <si>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</si>
  <si>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</si>
  <si>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</si>
  <si>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</si>
  <si>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</si>
  <si>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</si>
  <si>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</si>
  <si>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</si>
  <si>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</si>
  <si>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</si>
  <si>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</si>
  <si>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</si>
  <si>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</si>
  <si>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</si>
  <si>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</si>
  <si>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</si>
  <si>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</si>
  <si>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</si>
  <si>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</si>
  <si>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</si>
  <si>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</si>
  <si>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</si>
  <si>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</si>
  <si>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</si>
  <si>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</si>
  <si>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</si>
  <si>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</si>
  <si>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</si>
  <si>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</si>
  <si>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</si>
  <si>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</si>
  <si>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</si>
  <si>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</si>
  <si>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</si>
  <si>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</si>
  <si>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</si>
  <si>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</si>
  <si>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</si>
  <si>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</si>
  <si>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</si>
  <si>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</si>
  <si>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</si>
  <si>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</si>
  <si>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</si>
  <si>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</si>
  <si>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</si>
  <si>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</si>
  <si>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</si>
  <si>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</si>
  <si>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</si>
  <si>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</si>
  <si>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</si>
  <si>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</si>
  <si>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</si>
  <si>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</si>
  <si>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</si>
  <si>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</si>
  <si>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</si>
  <si>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</si>
  <si>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</si>
  <si>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</si>
  <si>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</si>
  <si>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</si>
  <si>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</si>
  <si>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</si>
  <si>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</si>
  <si>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</si>
  <si>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</si>
  <si>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</si>
  <si>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</si>
  <si>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</si>
  <si>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</si>
  <si>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</si>
  <si>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</si>
  <si>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</si>
  <si>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</si>
  <si>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</si>
  <si>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</si>
  <si>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</si>
  <si>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</si>
  <si>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</si>
  <si>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</si>
  <si>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</si>
  <si>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</si>
  <si>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</si>
  <si>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</si>
  <si>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</si>
  <si>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</si>
  <si>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</si>
  <si>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</si>
  <si>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</si>
  <si>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</si>
  <si>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</si>
  <si>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</si>
  <si>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</si>
  <si>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</si>
  <si>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</si>
  <si>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</si>
  <si>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</si>
  <si>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</si>
  <si>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</si>
  <si>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</si>
  <si>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</si>
  <si>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</si>
  <si>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</si>
  <si>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</si>
  <si>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</si>
  <si>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</si>
  <si>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</si>
  <si>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</si>
  <si>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</si>
  <si>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</si>
  <si>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</si>
  <si>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</si>
  <si>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</si>
  <si>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</si>
  <si>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</si>
  <si>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</si>
  <si>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</si>
  <si>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</si>
  <si>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</si>
  <si>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</si>
  <si>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</si>
  <si>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</si>
  <si>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</si>
  <si>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</si>
  <si>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</si>
  <si>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</si>
  <si>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</si>
  <si>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</si>
  <si>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</si>
  <si>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</si>
  <si>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</si>
  <si>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</si>
  <si>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</si>
  <si>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</si>
  <si>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</si>
  <si>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</si>
  <si>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</si>
  <si>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</si>
  <si>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</si>
  <si>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</si>
  <si>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</si>
  <si>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</si>
  <si>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</si>
  <si>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</si>
  <si>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</si>
  <si>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</si>
  <si>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</si>
  <si>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</si>
  <si>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</si>
  <si>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</si>
  <si>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</si>
  <si>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</si>
  <si>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</si>
  <si>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</si>
  <si>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</si>
  <si>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</si>
  <si>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</si>
  <si>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</si>
  <si>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</si>
  <si>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</si>
  <si>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</si>
  <si>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</si>
  <si>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</si>
  <si>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</si>
  <si>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</si>
  <si>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</si>
  <si>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</si>
  <si>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</si>
  <si>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</si>
  <si>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</si>
  <si>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</si>
  <si>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</si>
  <si>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</si>
  <si>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</si>
  <si>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</si>
  <si>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</si>
  <si>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</si>
  <si>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</si>
  <si>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</si>
  <si>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</si>
  <si>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</si>
  <si>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</si>
  <si>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</si>
  <si>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</si>
  <si>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</si>
  <si>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</si>
  <si>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</si>
  <si>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</si>
  <si>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</si>
  <si>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</si>
  <si>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</si>
  <si>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</si>
  <si>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</si>
  <si>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</si>
  <si>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</si>
  <si>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</si>
  <si>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</si>
  <si>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</si>
  <si>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</si>
  <si>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</si>
  <si>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</si>
  <si>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</si>
  <si>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</si>
  <si>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</si>
  <si>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</si>
  <si>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</si>
  <si>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</si>
  <si>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</si>
  <si>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</si>
  <si>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</si>
  <si>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</si>
  <si>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</si>
  <si>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</si>
  <si>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</si>
  <si>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</si>
  <si>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</si>
  <si>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</si>
  <si>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</si>
  <si>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</si>
  <si>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</si>
  <si>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</si>
  <si>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</si>
  <si>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</si>
  <si>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</si>
  <si>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</si>
  <si>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</si>
  <si>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</si>
  <si>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</si>
  <si>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</si>
  <si>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</si>
  <si>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</si>
  <si>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</si>
  <si>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</si>
  <si>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</si>
  <si>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</si>
  <si>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</si>
  <si>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</si>
  <si>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</si>
  <si>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</si>
  <si>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</si>
  <si>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</si>
  <si>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</si>
  <si>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</si>
  <si>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</si>
  <si>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</si>
  <si>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</si>
  <si>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</si>
  <si>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</si>
  <si>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</si>
  <si>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</si>
  <si>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</si>
  <si>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</si>
  <si>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</si>
  <si>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</si>
  <si>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</si>
  <si>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</si>
  <si>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</si>
  <si>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</si>
  <si>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</si>
  <si>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</si>
  <si>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</si>
  <si>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</si>
  <si>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</si>
  <si>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</si>
  <si>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</si>
  <si>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</si>
  <si>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</si>
  <si>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</si>
  <si>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</si>
  <si>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</si>
  <si>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</si>
  <si>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</si>
  <si>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</si>
  <si>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</si>
  <si>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</si>
  <si>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</si>
  <si>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</si>
  <si>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</si>
  <si>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</si>
  <si>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</si>
  <si>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</si>
  <si>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</si>
  <si>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</si>
  <si>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</si>
  <si>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</si>
  <si>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</si>
  <si>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</si>
  <si>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</si>
  <si>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</si>
  <si>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</si>
  <si>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</si>
  <si>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</si>
  <si>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</si>
  <si>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</si>
  <si>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</si>
  <si>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</si>
  <si>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</si>
  <si>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</si>
  <si>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</si>
  <si>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</si>
  <si>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</si>
  <si>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</si>
  <si>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</si>
  <si>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</si>
  <si>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</si>
  <si>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</si>
  <si>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</si>
  <si>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</si>
  <si>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</si>
  <si>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</si>
  <si>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</si>
  <si>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</si>
  <si>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</si>
  <si>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</si>
  <si>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</si>
  <si>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</si>
  <si>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</si>
  <si>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</si>
  <si>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</si>
  <si>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</si>
  <si>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</si>
  <si>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</si>
  <si>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</si>
  <si>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</si>
  <si>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</si>
  <si>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</si>
  <si>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</si>
  <si>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</si>
  <si>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</si>
  <si>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</si>
  <si>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</si>
  <si>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</si>
  <si>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</si>
  <si>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</si>
  <si>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</si>
  <si>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</si>
  <si>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</si>
  <si>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</si>
  <si>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</si>
  <si>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</si>
  <si>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</si>
  <si>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</si>
  <si>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</si>
  <si>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</si>
  <si>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</si>
  <si>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</si>
  <si>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</si>
  <si>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</si>
  <si>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</si>
  <si>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</si>
  <si>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</si>
  <si>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</si>
  <si>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</si>
  <si>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</si>
  <si>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</si>
  <si>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</si>
  <si>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</si>
  <si>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</si>
  <si>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</si>
  <si>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</si>
  <si>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</si>
  <si>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</si>
  <si>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</si>
  <si>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</si>
  <si>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</si>
  <si>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</si>
  <si>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</si>
  <si>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</si>
  <si>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</si>
  <si>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</si>
  <si>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</si>
  <si>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</si>
  <si>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</si>
  <si>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</si>
  <si>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</si>
  <si>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</si>
  <si>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</si>
  <si>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</si>
  <si>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</si>
  <si>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</si>
  <si>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</si>
  <si>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</si>
  <si>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</si>
  <si>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</si>
  <si>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</si>
  <si>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</si>
  <si>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</si>
  <si>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</si>
  <si>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</si>
  <si>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</si>
  <si>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</si>
  <si>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</si>
  <si>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</si>
  <si>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</si>
  <si>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</si>
  <si>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</si>
  <si>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</si>
  <si>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</si>
  <si>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</si>
  <si>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</si>
  <si>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</si>
  <si>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</si>
  <si>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</si>
  <si>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</si>
  <si>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</si>
  <si>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</si>
  <si>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</si>
  <si>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</si>
  <si>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</si>
  <si>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</si>
  <si>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</si>
  <si>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</si>
  <si>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</si>
  <si>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</si>
  <si>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</si>
  <si>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</si>
  <si>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</si>
  <si>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</si>
  <si>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</si>
  <si>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</si>
  <si>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</si>
  <si>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</si>
  <si>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</si>
  <si>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</si>
  <si>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</si>
  <si>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</si>
  <si>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</si>
  <si>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</si>
  <si>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</si>
  <si>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</si>
  <si>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</si>
  <si>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</si>
  <si>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</si>
  <si>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</si>
  <si>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</si>
  <si>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</si>
  <si>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</si>
  <si>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</si>
  <si>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</si>
  <si>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</si>
  <si>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</si>
  <si>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</si>
  <si>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</si>
  <si>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</si>
  <si>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</si>
  <si>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</si>
  <si>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</si>
  <si>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</si>
  <si>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</si>
  <si>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</si>
  <si>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</si>
  <si>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</si>
  <si>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</si>
  <si>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</si>
  <si>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</si>
  <si>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</si>
  <si>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</si>
  <si>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</si>
  <si>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</si>
  <si>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</si>
  <si>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</si>
  <si>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</si>
  <si>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</si>
  <si>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</si>
  <si>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</si>
  <si>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</si>
  <si>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</si>
  <si>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</si>
  <si>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</si>
  <si>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</si>
  <si>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</si>
  <si>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</si>
  <si>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</si>
  <si>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</si>
  <si>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</si>
  <si>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</si>
  <si>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</si>
  <si>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</si>
  <si>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</si>
  <si>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</si>
  <si>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</si>
  <si>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</si>
  <si>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</si>
  <si>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</si>
  <si>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</si>
  <si>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</si>
  <si>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</si>
  <si>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</si>
  <si>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</si>
  <si>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</si>
  <si>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</si>
  <si>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</si>
  <si>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</si>
  <si>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</si>
  <si>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</si>
  <si>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</si>
  <si>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</si>
  <si>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</si>
  <si>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</si>
  <si>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</si>
  <si>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</si>
  <si>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</si>
  <si>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</si>
  <si>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</si>
  <si>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</si>
  <si>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</si>
  <si>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</si>
  <si>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</si>
  <si>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</si>
  <si>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</si>
  <si>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</si>
  <si>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</si>
  <si>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</si>
  <si>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</si>
  <si>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</si>
  <si>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</si>
  <si>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</si>
  <si>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</si>
  <si>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</si>
  <si>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</si>
  <si>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</si>
  <si>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</si>
  <si>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</si>
  <si>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</si>
  <si>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</si>
  <si>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</si>
  <si>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</si>
  <si>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</si>
  <si>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</si>
  <si>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</si>
  <si>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</si>
  <si>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</si>
  <si>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</si>
  <si>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</si>
  <si>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</si>
  <si>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</si>
  <si>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</si>
  <si>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</si>
  <si>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</si>
  <si>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</si>
  <si>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</si>
  <si>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</si>
  <si>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</si>
  <si>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</si>
  <si>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</si>
  <si>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</si>
  <si>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</si>
  <si>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</si>
  <si>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</si>
  <si>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</si>
  <si>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</si>
  <si>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</si>
  <si>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</si>
  <si>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</si>
  <si>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</si>
  <si>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</si>
  <si>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</si>
  <si>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</si>
  <si>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</si>
  <si>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</si>
  <si>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</si>
  <si>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</si>
  <si>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</si>
  <si>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</si>
  <si>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</si>
  <si>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</si>
  <si>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</si>
  <si>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</si>
  <si>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</si>
  <si>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</si>
  <si>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</si>
  <si>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</si>
  <si>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</si>
  <si>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</si>
  <si>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</si>
  <si>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</si>
  <si>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</si>
  <si>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</si>
  <si>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</si>
  <si>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</si>
  <si>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</si>
  <si>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</si>
  <si>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</si>
  <si>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</si>
  <si>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</si>
  <si>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</si>
  <si>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</si>
  <si>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</si>
  <si>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</si>
  <si>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</si>
  <si>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</si>
  <si>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</si>
  <si>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</si>
  <si>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</si>
  <si>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</si>
  <si>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</si>
  <si>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</si>
  <si>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</si>
  <si>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</si>
  <si>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</si>
  <si>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</si>
  <si>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</si>
  <si>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</si>
  <si>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</si>
  <si>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</si>
  <si>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</si>
  <si>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</si>
  <si>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</si>
  <si>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</si>
  <si>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</si>
  <si>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</si>
  <si>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</si>
  <si>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</si>
  <si>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</si>
  <si>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</si>
  <si>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</si>
  <si>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</si>
  <si>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</si>
  <si>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</si>
  <si>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</si>
  <si>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</si>
  <si>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</si>
  <si>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</si>
  <si>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</si>
  <si>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</si>
  <si>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</si>
  <si>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</si>
  <si>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</si>
  <si>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</si>
  <si>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</si>
  <si>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</si>
  <si>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</si>
  <si>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</si>
  <si>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</si>
  <si>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</si>
  <si>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</si>
  <si>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</si>
  <si>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</si>
  <si>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</si>
  <si>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</si>
  <si>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</si>
  <si>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</si>
  <si>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</si>
  <si>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</si>
  <si>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</si>
  <si>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</si>
  <si>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</si>
  <si>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</si>
  <si>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</si>
  <si>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</si>
  <si>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</si>
  <si>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</si>
  <si>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</si>
  <si>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</si>
  <si>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</si>
  <si>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</si>
  <si>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</si>
  <si>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</si>
  <si>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</si>
  <si>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</si>
  <si>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</si>
  <si>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</si>
  <si>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</si>
  <si>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</si>
  <si>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</si>
  <si>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</si>
  <si>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</si>
  <si>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</si>
  <si>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</si>
  <si>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</si>
  <si>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</si>
  <si>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</si>
  <si>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</si>
  <si>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</si>
  <si>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</si>
  <si>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</si>
  <si>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</si>
  <si>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</si>
  <si>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</si>
  <si>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</si>
  <si>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</si>
  <si>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</si>
  <si>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</si>
  <si>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</si>
  <si>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</si>
  <si>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</si>
  <si>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</si>
  <si>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</si>
  <si>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</si>
  <si>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</si>
  <si>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</si>
  <si>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</si>
  <si>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</si>
  <si>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</si>
  <si>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</si>
  <si>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</si>
  <si>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</si>
  <si>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</si>
  <si>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</si>
  <si>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</si>
  <si>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</si>
  <si>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</si>
  <si>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</si>
  <si>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</si>
  <si>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</si>
  <si>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</si>
  <si>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</si>
  <si>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</si>
  <si>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</si>
  <si>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</si>
  <si>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</si>
  <si>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</si>
  <si>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</si>
  <si>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</si>
  <si>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</si>
  <si>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</si>
  <si>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</si>
  <si>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</si>
  <si>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</si>
  <si>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</si>
  <si>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</si>
  <si>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</si>
  <si>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</si>
  <si>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</si>
  <si>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</si>
  <si>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</si>
  <si>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</si>
  <si>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</si>
  <si>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</si>
  <si>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</si>
  <si>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</si>
  <si>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</si>
  <si>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</si>
  <si>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</si>
  <si>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</si>
  <si>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</si>
  <si>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</si>
  <si>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</si>
  <si>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</si>
  <si>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</si>
  <si>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</si>
  <si>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</si>
  <si>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</si>
  <si>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</si>
  <si>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</si>
  <si>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</si>
  <si>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</si>
  <si>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</si>
  <si>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</si>
  <si>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</si>
  <si>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</si>
  <si>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</si>
  <si>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</si>
  <si>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</si>
  <si>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</si>
  <si>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</si>
  <si>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</si>
  <si>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</si>
  <si>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</si>
  <si>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</si>
  <si>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</si>
  <si>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</si>
  <si>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</si>
  <si>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</si>
  <si>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</si>
  <si>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</si>
  <si>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</si>
  <si>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</si>
  <si>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</si>
  <si>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</si>
  <si>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</si>
  <si>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</si>
  <si>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</si>
  <si>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</si>
  <si>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</si>
  <si>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</si>
  <si>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</si>
  <si>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</si>
  <si>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</si>
  <si>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</si>
  <si>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</si>
  <si>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</si>
  <si>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</si>
  <si>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</si>
  <si>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</si>
  <si>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</si>
  <si>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</si>
  <si>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</si>
  <si>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</si>
  <si>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</si>
  <si>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</si>
  <si>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</si>
  <si>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</si>
  <si>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</si>
  <si>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</si>
  <si>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</si>
  <si>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</si>
  <si>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</si>
  <si>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</si>
  <si>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</si>
  <si>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</si>
  <si>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</si>
  <si>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</si>
  <si>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</si>
  <si>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</si>
  <si>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</si>
  <si>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</si>
  <si>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</si>
  <si>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</si>
  <si>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</si>
  <si>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</si>
  <si>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</si>
  <si>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</si>
  <si>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</si>
  <si>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</si>
  <si>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</si>
  <si>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</si>
  <si>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</si>
  <si>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</si>
  <si>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</si>
  <si>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</si>
  <si>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</si>
  <si>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</si>
  <si>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</si>
  <si>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</si>
  <si>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</si>
  <si>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</si>
  <si>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</si>
  <si>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</si>
  <si>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</si>
  <si>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</si>
  <si>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</si>
  <si>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</si>
  <si>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</si>
  <si>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</si>
  <si>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</si>
  <si>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</si>
  <si>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</si>
  <si>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</si>
  <si>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</si>
  <si>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</si>
  <si>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</si>
  <si>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</si>
  <si>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</si>
  <si>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</si>
  <si>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</si>
  <si>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</si>
  <si>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</si>
  <si>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</si>
  <si>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</si>
  <si>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</si>
  <si>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</si>
  <si>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</si>
  <si>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</si>
  <si>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</si>
  <si>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</si>
  <si>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</si>
  <si>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</si>
  <si>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</si>
  <si>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</si>
  <si>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</si>
  <si>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</si>
  <si>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</si>
  <si>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</si>
  <si>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</si>
  <si>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</si>
  <si>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</si>
  <si>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</si>
  <si>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</si>
  <si>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</si>
  <si>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</si>
  <si>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</si>
  <si>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</si>
  <si>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</si>
  <si>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</si>
  <si>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</si>
  <si>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</si>
  <si>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</si>
  <si>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</si>
  <si>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</si>
  <si>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</si>
  <si>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</si>
  <si>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</si>
  <si>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</si>
  <si>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</si>
  <si>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</si>
  <si>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</si>
  <si>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</si>
  <si>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</si>
  <si>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</si>
  <si>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</si>
  <si>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</si>
  <si>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</si>
  <si>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</si>
  <si>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</si>
  <si>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</si>
  <si>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</si>
  <si>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</si>
  <si>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</si>
  <si>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</si>
  <si>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</si>
  <si>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</si>
  <si>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</si>
  <si>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</si>
  <si>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</si>
  <si>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</si>
  <si>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</si>
  <si>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</si>
  <si>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</si>
  <si>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</si>
  <si>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</si>
  <si>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</si>
  <si>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</si>
  <si>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</si>
  <si>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</si>
  <si>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</si>
  <si>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</si>
  <si>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</si>
  <si>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</si>
  <si>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</si>
  <si>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</si>
  <si>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</si>
  <si>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</si>
  <si>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</si>
  <si>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</si>
  <si>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</si>
  <si>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</si>
  <si>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</si>
  <si>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</si>
  <si>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</si>
  <si>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</si>
  <si>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</si>
  <si>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</si>
  <si>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</si>
  <si>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</si>
  <si>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</si>
  <si>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</si>
  <si>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</si>
  <si>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</si>
  <si>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</si>
  <si>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</si>
  <si>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</si>
  <si>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</si>
  <si>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</si>
  <si>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</si>
  <si>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</si>
  <si>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</si>
  <si>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</si>
  <si>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</si>
  <si>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</si>
  <si>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</si>
  <si>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</si>
  <si>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</si>
  <si>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</si>
  <si>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</si>
  <si>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</si>
  <si>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</si>
  <si>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</si>
  <si>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</si>
  <si>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</si>
  <si>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</si>
  <si>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</si>
  <si>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</si>
  <si>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</si>
  <si>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</si>
  <si>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</si>
  <si>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</si>
  <si>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</si>
  <si>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</si>
  <si>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</si>
  <si>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</si>
  <si>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</si>
  <si>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</si>
  <si>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</si>
  <si>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</si>
  <si>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</si>
  <si>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</si>
  <si>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</si>
  <si>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</si>
  <si>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</si>
  <si>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</si>
  <si>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</si>
  <si>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</si>
  <si>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</si>
  <si>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</si>
  <si>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</si>
  <si>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</si>
  <si>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</si>
  <si>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</si>
  <si>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</si>
  <si>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</si>
  <si>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</si>
  <si>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</si>
  <si>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</si>
  <si>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</si>
  <si>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</si>
  <si>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</si>
  <si>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</si>
  <si>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</si>
  <si>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</si>
  <si>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</si>
  <si>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</si>
  <si>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</si>
  <si>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</si>
  <si>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</si>
  <si>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</si>
  <si>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</si>
  <si>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</si>
  <si>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</si>
  <si>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</si>
  <si>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</si>
  <si>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</si>
  <si>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</si>
  <si>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</si>
  <si>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</si>
  <si>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</si>
  <si>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</si>
  <si>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</si>
  <si>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</si>
  <si>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</si>
  <si>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</si>
  <si>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</si>
  <si>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</si>
  <si>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</si>
  <si>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</si>
  <si>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</si>
  <si>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</si>
  <si>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</si>
  <si>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</si>
  <si>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</si>
  <si>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</si>
  <si>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</si>
  <si>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</si>
  <si>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</si>
  <si>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</si>
  <si>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</si>
  <si>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</si>
  <si>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</si>
  <si>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</si>
  <si>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</si>
  <si>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</si>
  <si>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</si>
  <si>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</si>
  <si>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</si>
  <si>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</si>
  <si>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</si>
  <si>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</si>
  <si>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</si>
  <si>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</si>
  <si>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</si>
  <si>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</si>
  <si>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</si>
  <si>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</si>
  <si>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</si>
  <si>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</si>
  <si>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</si>
  <si>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</si>
  <si>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</si>
  <si>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</si>
  <si>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</si>
  <si>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</si>
  <si>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</si>
  <si>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</si>
  <si>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</si>
  <si>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</si>
  <si>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</si>
  <si>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</si>
  <si>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</si>
  <si>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</si>
  <si>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</si>
  <si>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</si>
  <si>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</si>
  <si>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</si>
  <si>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</si>
  <si>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</si>
  <si>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</si>
  <si>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</si>
  <si>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</si>
  <si>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</si>
  <si>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</si>
  <si>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</si>
  <si>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</si>
  <si>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</si>
  <si>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</si>
  <si>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</si>
  <si>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</si>
  <si>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</si>
  <si>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</si>
  <si>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</si>
  <si>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</si>
  <si>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</si>
  <si>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</si>
  <si>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</si>
  <si>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</si>
  <si>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</si>
  <si>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</si>
  <si>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</si>
  <si>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</si>
  <si>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</si>
  <si>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</si>
  <si>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</si>
  <si>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</si>
  <si>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</si>
  <si>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</si>
  <si>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</si>
  <si>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</si>
  <si>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</si>
  <si>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</si>
  <si>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</si>
  <si>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</si>
  <si>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</si>
  <si>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</si>
  <si>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</si>
  <si>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</si>
  <si>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</si>
  <si>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</si>
  <si>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</si>
  <si>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</si>
  <si>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</si>
  <si>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</si>
  <si>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</si>
  <si>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</si>
  <si>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</si>
  <si>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</si>
  <si>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</si>
  <si>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</si>
  <si>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</si>
  <si>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</si>
  <si>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</si>
  <si>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</si>
  <si>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</si>
  <si>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</si>
  <si>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</si>
  <si>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</si>
  <si>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</si>
  <si>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</si>
  <si>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</si>
  <si>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</si>
  <si>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</si>
  <si>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</si>
  <si>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</si>
  <si>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</si>
  <si>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</si>
  <si>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</si>
  <si>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</si>
  <si>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</si>
  <si>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</si>
  <si>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</si>
  <si>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</si>
  <si>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</si>
  <si>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</si>
  <si>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</si>
  <si>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</si>
  <si>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</si>
  <si>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</si>
  <si>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</si>
  <si>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</si>
  <si>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</si>
  <si>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</si>
  <si>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</si>
  <si>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</si>
  <si>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</si>
  <si>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</si>
  <si>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</si>
  <si>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</si>
  <si>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</si>
  <si>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</si>
  <si>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</si>
  <si>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</si>
  <si>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</si>
  <si>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</si>
  <si>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</si>
  <si>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</si>
  <si>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</si>
  <si>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</si>
  <si>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</si>
  <si>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</si>
  <si>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</si>
  <si>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</si>
  <si>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</si>
  <si>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</si>
  <si>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</si>
  <si>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</si>
  <si>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</si>
  <si>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</si>
  <si>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</si>
  <si>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</si>
  <si>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</si>
  <si>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</si>
  <si>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</si>
  <si>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</si>
  <si>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</si>
  <si>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</si>
  <si>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</si>
  <si>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</si>
  <si>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</si>
  <si>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</si>
  <si>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</si>
  <si>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</si>
  <si>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</si>
  <si>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</si>
  <si>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</si>
  <si>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</si>
  <si>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</si>
  <si>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</si>
  <si>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</si>
  <si>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</si>
  <si>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</si>
  <si>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</si>
  <si>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</si>
  <si>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</si>
  <si>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</si>
  <si>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</si>
  <si>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</si>
  <si>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</si>
  <si>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</si>
  <si>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</si>
  <si>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</si>
  <si>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</si>
  <si>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</si>
  <si>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</si>
  <si>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</si>
  <si>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</si>
  <si>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</si>
  <si>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</si>
  <si>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</si>
  <si>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</si>
  <si>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</si>
  <si>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</si>
  <si>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</si>
  <si>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</si>
  <si>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</si>
  <si>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</si>
  <si>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</si>
  <si>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</si>
  <si>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</si>
  <si>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</si>
  <si>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</si>
  <si>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</si>
  <si>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</si>
  <si>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</si>
  <si>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</si>
  <si>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</si>
  <si>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</si>
  <si>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</si>
  <si>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</si>
  <si>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</si>
  <si>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</si>
  <si>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</si>
  <si>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</si>
  <si>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</si>
  <si>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</si>
  <si>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</si>
  <si>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</si>
  <si>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</si>
  <si>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</si>
  <si>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</si>
  <si>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</si>
  <si>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</si>
  <si>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</si>
  <si>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</si>
  <si>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</si>
  <si>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</si>
  <si>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</si>
  <si>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</si>
  <si>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</si>
  <si>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</si>
  <si>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</si>
  <si>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</si>
  <si>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</si>
  <si>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</si>
  <si>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</si>
  <si>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</si>
  <si>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</si>
  <si>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</si>
  <si>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</si>
  <si>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</si>
  <si>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</si>
  <si>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</si>
  <si>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</si>
  <si>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</si>
  <si>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</si>
  <si>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</si>
  <si>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</si>
  <si>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</si>
  <si>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</si>
  <si>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</si>
  <si>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</si>
  <si>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</si>
  <si>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</si>
  <si>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</si>
  <si>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</si>
  <si>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</si>
  <si>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</si>
  <si>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</si>
  <si>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</si>
  <si>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</si>
  <si>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</si>
  <si>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</si>
  <si>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</si>
  <si>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</si>
  <si>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</si>
  <si>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</si>
  <si>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</si>
  <si>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</si>
  <si>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</si>
  <si>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</si>
  <si>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</si>
  <si>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</si>
  <si>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</si>
  <si>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</si>
  <si>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</si>
  <si>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</si>
  <si>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</si>
  <si>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</si>
  <si>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</si>
  <si>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</si>
  <si>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</si>
  <si>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</si>
  <si>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</si>
  <si>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</si>
  <si>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</si>
  <si>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</si>
  <si>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</si>
  <si>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</si>
  <si>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</si>
  <si>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</si>
  <si>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</si>
  <si>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</si>
  <si>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</si>
  <si>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</si>
  <si>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</si>
  <si>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</si>
  <si>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</si>
  <si>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</si>
  <si>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</si>
  <si>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</si>
  <si>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</si>
  <si>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</si>
  <si>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</si>
  <si>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</si>
  <si>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</si>
  <si>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</si>
  <si>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</si>
  <si>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</si>
  <si>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</si>
  <si>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</si>
  <si>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</si>
  <si>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</si>
  <si>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</si>
  <si>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</si>
  <si>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</si>
  <si>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</si>
  <si>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</si>
  <si>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</si>
  <si>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</si>
  <si>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</si>
  <si>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</si>
  <si>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</si>
  <si>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</si>
  <si>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</si>
  <si>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</si>
  <si>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</si>
  <si>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</si>
  <si>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</si>
  <si>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</si>
  <si>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</si>
  <si>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</si>
  <si>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</si>
  <si>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</si>
  <si>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</si>
  <si>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</si>
  <si>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</si>
  <si>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</si>
  <si>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</si>
  <si>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</si>
  <si>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</si>
  <si>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</si>
  <si>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</si>
  <si>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</si>
  <si>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</si>
  <si>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</si>
  <si>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</si>
  <si>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</si>
  <si>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</si>
  <si>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</si>
  <si>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</si>
  <si>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</si>
  <si>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</si>
  <si>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</si>
  <si>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</si>
  <si>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</si>
  <si>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</si>
  <si>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</si>
  <si>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</si>
  <si>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</si>
  <si>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</si>
  <si>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</si>
  <si>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</si>
  <si>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</si>
  <si>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</si>
  <si>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</si>
  <si>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</si>
  <si>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</si>
  <si>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</si>
  <si>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</si>
  <si>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</si>
  <si>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</si>
  <si>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</si>
  <si>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</si>
  <si>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</si>
  <si>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</si>
  <si>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</si>
  <si>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</si>
  <si>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</si>
  <si>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</si>
  <si>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</si>
  <si>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</si>
  <si>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</si>
  <si>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</si>
  <si>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</si>
  <si>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</si>
  <si>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</si>
  <si>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</si>
  <si>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</si>
  <si>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</si>
  <si>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</si>
  <si>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</si>
  <si>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</si>
  <si>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</si>
  <si>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</si>
  <si>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</si>
  <si>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</si>
  <si>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</si>
  <si>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</si>
  <si>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</si>
  <si>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</si>
  <si>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</si>
  <si>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</si>
  <si>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</si>
  <si>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</si>
  <si>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</si>
  <si>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</si>
  <si>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</si>
  <si>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</si>
  <si>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</si>
  <si>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</si>
  <si>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</si>
  <si>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</si>
  <si>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</si>
  <si>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</si>
  <si>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</si>
  <si>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</si>
  <si>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</si>
  <si>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</si>
  <si>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</si>
  <si>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</si>
  <si>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</si>
  <si>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</si>
  <si>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</si>
  <si>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</si>
  <si>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</si>
  <si>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</si>
  <si>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</si>
  <si>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</si>
  <si>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</si>
  <si>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</si>
  <si>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</si>
  <si>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</si>
  <si>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</si>
  <si>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</si>
  <si>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</si>
  <si>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</si>
  <si>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</si>
  <si>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</si>
  <si>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</si>
  <si>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</si>
  <si>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</si>
  <si>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</si>
  <si>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</si>
  <si>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</si>
  <si>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</si>
  <si>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</si>
  <si>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</si>
  <si>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</si>
  <si>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</si>
  <si>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</si>
  <si>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</si>
  <si>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</si>
  <si>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</si>
  <si>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</si>
  <si>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</si>
  <si>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</si>
  <si>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</si>
  <si>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</si>
  <si>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</si>
  <si>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</si>
  <si>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</si>
  <si>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</si>
  <si>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</si>
  <si>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</si>
  <si>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</si>
  <si>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</si>
  <si>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</si>
  <si>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</si>
  <si>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</si>
  <si>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</si>
  <si>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</si>
  <si>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</si>
  <si>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</si>
  <si>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</si>
  <si>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</si>
  <si>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</si>
  <si>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</si>
  <si>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</si>
  <si>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</si>
  <si>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</si>
  <si>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</si>
  <si>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</si>
  <si>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</si>
  <si>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</si>
  <si>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</si>
  <si>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</si>
  <si>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</si>
  <si>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</si>
  <si>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</si>
  <si>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</si>
  <si>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</si>
  <si>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</si>
  <si>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</si>
  <si>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</si>
  <si>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</si>
  <si>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</si>
  <si>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</si>
  <si>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</si>
  <si>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</si>
  <si>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</si>
  <si>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</si>
  <si>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</si>
  <si>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</si>
  <si>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</si>
  <si>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</si>
  <si>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</si>
  <si>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</si>
  <si>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</si>
  <si>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</si>
  <si>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</si>
  <si>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</si>
  <si>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</si>
  <si>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</si>
  <si>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</si>
  <si>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</si>
  <si>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</si>
  <si>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</si>
  <si>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</si>
  <si>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</si>
  <si>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</si>
  <si>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</si>
  <si>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</si>
  <si>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</si>
  <si>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</si>
  <si>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</si>
  <si>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</si>
  <si>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</si>
  <si>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</si>
  <si>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</si>
  <si>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</si>
  <si>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</si>
  <si>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</si>
  <si>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</si>
  <si>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</si>
  <si>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</si>
  <si>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</si>
  <si>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</si>
  <si>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</si>
  <si>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</si>
  <si>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</si>
  <si>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</si>
  <si>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</si>
  <si>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</si>
  <si>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</si>
  <si>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</si>
  <si>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</si>
  <si>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</si>
  <si>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</si>
  <si>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</si>
  <si>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</si>
  <si>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</si>
  <si>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</si>
  <si>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</si>
  <si>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</si>
  <si>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</si>
  <si>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</si>
  <si>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</si>
  <si>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</si>
  <si>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</si>
  <si>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</si>
  <si>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</si>
  <si>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</si>
  <si>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</si>
  <si>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</si>
  <si>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</si>
  <si>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</si>
  <si>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</si>
  <si>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</si>
  <si>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</si>
  <si>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</si>
  <si>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</si>
  <si>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</si>
  <si>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</si>
  <si>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</si>
  <si>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</si>
  <si>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</si>
  <si>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</si>
  <si>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</si>
  <si>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</si>
  <si>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</si>
  <si>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</si>
  <si>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</si>
  <si>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</si>
  <si>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</si>
  <si>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</si>
  <si>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</si>
  <si>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</si>
  <si>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</si>
  <si>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</si>
  <si>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</si>
  <si>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</si>
  <si>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</si>
  <si>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</si>
  <si>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</si>
  <si>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</si>
  <si>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</si>
  <si>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</si>
  <si>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</si>
  <si>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</si>
  <si>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</si>
  <si>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</si>
  <si>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</si>
  <si>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</si>
  <si>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</si>
  <si>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</si>
  <si>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</si>
  <si>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</si>
  <si>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</si>
  <si>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</si>
  <si>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</si>
  <si>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</si>
  <si>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</si>
  <si>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</si>
  <si>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</si>
  <si>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</si>
  <si>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</si>
  <si>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</si>
  <si>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</si>
  <si>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</si>
  <si>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</si>
  <si>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</si>
  <si>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</si>
  <si>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</si>
  <si>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</si>
  <si>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</si>
  <si>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</si>
  <si>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</si>
  <si>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</si>
  <si>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</si>
  <si>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</si>
  <si>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</si>
  <si>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</si>
  <si>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</si>
  <si>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</si>
  <si>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</si>
  <si>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</si>
  <si>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</si>
  <si>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</si>
  <si>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</si>
  <si>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</si>
  <si>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</si>
  <si>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</si>
  <si>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</si>
  <si>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</si>
  <si>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</si>
  <si>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</si>
  <si>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</si>
  <si>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</si>
  <si>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</si>
  <si>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</si>
  <si>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</si>
  <si>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</si>
  <si>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</si>
  <si>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</si>
  <si>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</si>
  <si>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</si>
  <si>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</si>
  <si>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</si>
  <si>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</si>
  <si>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</si>
  <si>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</si>
  <si>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</si>
  <si>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</si>
  <si>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</si>
  <si>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</si>
  <si>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</si>
  <si>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</si>
  <si>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</si>
  <si>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</si>
  <si>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</si>
  <si>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</si>
  <si>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</si>
  <si>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</si>
  <si>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</si>
  <si>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</si>
  <si>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</si>
  <si>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</si>
  <si>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</si>
  <si>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</si>
  <si>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</si>
  <si>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</si>
  <si>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</si>
  <si>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</si>
  <si>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</si>
  <si>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</si>
  <si>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</si>
  <si>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</si>
  <si>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</si>
  <si>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</si>
  <si>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</si>
  <si>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</si>
  <si>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</si>
  <si>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</si>
  <si>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</si>
  <si>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</si>
  <si>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</si>
  <si>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</si>
  <si>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</si>
  <si>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</si>
  <si>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</si>
  <si>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</si>
  <si>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</si>
  <si>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</si>
  <si>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</si>
  <si>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</si>
  <si>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</si>
  <si>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</si>
  <si>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</si>
  <si>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</si>
  <si>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</si>
  <si>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</si>
  <si>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</si>
  <si>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</si>
  <si>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</si>
  <si>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</si>
  <si>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</si>
  <si>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</si>
  <si>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</si>
  <si>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</si>
  <si>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</si>
  <si>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</si>
  <si>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</si>
  <si>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</si>
  <si>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</si>
  <si>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</si>
  <si>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</si>
  <si>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</si>
  <si>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</si>
  <si>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</si>
  <si>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</si>
  <si>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</si>
  <si>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</si>
  <si>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</si>
  <si>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</si>
  <si>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</si>
  <si>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</si>
  <si>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</si>
  <si>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</si>
  <si>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</si>
  <si>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</si>
  <si>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</si>
  <si>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</si>
  <si>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</si>
  <si>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</si>
  <si>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</si>
  <si>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</si>
  <si>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</si>
  <si>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</si>
  <si>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</si>
  <si>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</si>
  <si>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</si>
  <si>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</si>
  <si>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</si>
  <si>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</si>
  <si>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</si>
  <si>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</si>
  <si>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</si>
  <si>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</si>
  <si>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</si>
  <si>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</si>
  <si>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</si>
  <si>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</si>
  <si>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</si>
  <si>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</si>
  <si>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</si>
  <si>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</si>
  <si>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</si>
  <si>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</si>
  <si>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</si>
  <si>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</si>
  <si>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</si>
  <si>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</si>
  <si>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</si>
  <si>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</si>
  <si>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</si>
  <si>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</si>
  <si>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</si>
  <si>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</si>
  <si>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</si>
  <si>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</si>
  <si>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</si>
  <si>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</si>
  <si>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</si>
  <si>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</si>
  <si>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</si>
  <si>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</si>
  <si>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</si>
  <si>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</si>
  <si>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</si>
  <si>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</si>
  <si>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</si>
  <si>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</si>
  <si>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</si>
  <si>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</si>
  <si>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</si>
  <si>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</si>
  <si>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</si>
  <si>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</si>
  <si>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</si>
  <si>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</si>
  <si>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</si>
  <si>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</si>
  <si>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</si>
  <si>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</si>
  <si>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</si>
  <si>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</si>
  <si>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</si>
  <si>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</si>
  <si>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</si>
  <si>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</si>
  <si>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</si>
  <si>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</si>
  <si>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</si>
  <si>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</si>
  <si>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</si>
  <si>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</si>
  <si>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</si>
  <si>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</si>
  <si>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</si>
  <si>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</si>
  <si>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</si>
  <si>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</si>
  <si>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</si>
  <si>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</si>
  <si>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</si>
  <si>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</si>
  <si>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</si>
  <si>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</si>
  <si>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</si>
  <si>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</si>
  <si>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</si>
  <si>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</si>
  <si>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</si>
  <si>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</si>
  <si>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</si>
  <si>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</si>
  <si>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</si>
  <si>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</si>
  <si>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</si>
  <si>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</si>
  <si>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</si>
  <si>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</si>
  <si>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</si>
  <si>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</si>
  <si>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</si>
  <si>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</si>
  <si>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</si>
  <si>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</si>
  <si>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</si>
  <si>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</si>
  <si>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</si>
  <si>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</si>
  <si>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</si>
  <si>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</si>
  <si>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</si>
  <si>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</si>
  <si>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</si>
  <si>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</si>
  <si>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</si>
  <si>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</si>
  <si>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</si>
  <si>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</si>
  <si>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</si>
  <si>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</si>
  <si>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</si>
  <si>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</si>
  <si>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</si>
  <si>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</si>
  <si>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</si>
  <si>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</si>
  <si>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</si>
  <si>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</si>
  <si>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</si>
  <si>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</si>
  <si>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</si>
  <si>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</si>
  <si>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</si>
  <si>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</si>
  <si>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</si>
  <si>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</si>
  <si>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</si>
  <si>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</si>
  <si>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</si>
  <si>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</si>
  <si>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</si>
  <si>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</si>
  <si>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</si>
  <si>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</si>
  <si>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</si>
  <si>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</si>
  <si>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</si>
  <si>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</si>
  <si>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</si>
  <si>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</si>
  <si>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</si>
  <si>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</si>
  <si>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</si>
  <si>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</si>
  <si>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</si>
  <si>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</si>
  <si>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</si>
  <si>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</si>
  <si>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</si>
  <si>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</si>
  <si>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</si>
  <si>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</si>
  <si>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</si>
  <si>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</si>
  <si>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</si>
  <si>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</si>
  <si>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</si>
  <si>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</si>
  <si>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</si>
  <si>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</si>
  <si>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</si>
  <si>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</si>
  <si>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</si>
  <si>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</si>
  <si>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</si>
  <si>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</si>
  <si>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</si>
  <si>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</si>
  <si>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</si>
  <si>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</si>
  <si>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</si>
  <si>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</si>
  <si>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</si>
  <si>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</si>
  <si>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</si>
  <si>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</si>
  <si>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</si>
  <si>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</si>
  <si>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</si>
  <si>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</si>
  <si>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</si>
  <si>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</si>
  <si>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</si>
  <si>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</si>
  <si>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</si>
  <si>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</si>
  <si>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</si>
  <si>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</si>
  <si>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</si>
  <si>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</si>
  <si>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</si>
  <si>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</si>
  <si>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</si>
  <si>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</si>
  <si>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</si>
  <si>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</si>
  <si>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</si>
  <si>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</si>
  <si>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</si>
  <si>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</si>
  <si>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</si>
  <si>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</si>
  <si>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</si>
  <si>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</si>
  <si>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</si>
  <si>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</si>
  <si>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</si>
  <si>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</si>
  <si>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</si>
  <si>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</si>
  <si>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</si>
  <si>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</si>
  <si>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</si>
  <si>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</si>
  <si>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</si>
  <si>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</si>
  <si>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</si>
  <si>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</si>
  <si>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</si>
  <si>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</si>
  <si>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</si>
  <si>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</si>
  <si>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</si>
  <si>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</si>
  <si>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</si>
  <si>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</si>
  <si>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</si>
  <si>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</si>
  <si>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</si>
  <si>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</si>
  <si>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</si>
  <si>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</si>
  <si>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</si>
  <si>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</si>
  <si>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</si>
  <si>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</si>
  <si>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</si>
  <si>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</si>
  <si>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</si>
  <si>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</si>
  <si>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</si>
  <si>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</si>
  <si>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</si>
  <si>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</si>
  <si>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</si>
  <si>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</si>
  <si>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</si>
  <si>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</si>
  <si>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</si>
  <si>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</si>
  <si>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</si>
  <si>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</si>
  <si>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</si>
  <si>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</si>
  <si>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</si>
  <si>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</si>
  <si>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</si>
  <si>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</si>
  <si>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</si>
  <si>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</si>
  <si>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</si>
  <si>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</si>
  <si>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</si>
  <si>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</si>
  <si>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</si>
  <si>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</si>
  <si>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</si>
  <si>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</si>
  <si>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</si>
  <si>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</si>
  <si>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</si>
  <si>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</si>
  <si>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</si>
  <si>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</si>
  <si>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</si>
  <si>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</si>
  <si>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</si>
  <si>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</si>
  <si>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</si>
  <si>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</si>
  <si>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</si>
  <si>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</si>
  <si>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</si>
  <si>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</si>
  <si>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</si>
  <si>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</si>
  <si>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</si>
  <si>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</si>
  <si>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</si>
  <si>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</si>
  <si>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</si>
  <si>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</si>
  <si>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</si>
  <si>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</si>
  <si>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</si>
  <si>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</si>
  <si>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</si>
  <si>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</si>
  <si>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</si>
  <si>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</si>
  <si>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</si>
  <si>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</si>
  <si>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</si>
  <si>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</si>
  <si>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</si>
  <si>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</si>
  <si>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</si>
  <si>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</si>
  <si>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</si>
  <si>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</si>
  <si>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</si>
  <si>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</si>
  <si>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</si>
  <si>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</si>
  <si>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</si>
  <si>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</si>
  <si>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</si>
  <si>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</si>
  <si>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</si>
  <si>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</si>
  <si>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</si>
  <si>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</si>
  <si>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</si>
  <si>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</si>
  <si>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</si>
  <si>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</si>
  <si>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</si>
  <si>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</si>
  <si>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</si>
  <si>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</si>
  <si>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</si>
  <si>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</si>
  <si>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</si>
  <si>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</si>
  <si>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</si>
  <si>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</si>
  <si>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</si>
  <si>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</si>
  <si>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</si>
  <si>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</si>
  <si>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</si>
  <si>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</si>
  <si>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</si>
  <si>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</si>
  <si>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</si>
  <si>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</si>
  <si>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</si>
  <si>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</si>
  <si>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</si>
  <si>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</si>
  <si>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</si>
  <si>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</si>
  <si>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</si>
  <si>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</si>
  <si>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</si>
  <si>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</si>
  <si>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</si>
  <si>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</si>
  <si>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</si>
  <si>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</si>
  <si>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</si>
  <si>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</si>
  <si>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</si>
  <si>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</si>
  <si>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</si>
  <si>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</si>
  <si>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</si>
  <si>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</si>
  <si>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</si>
  <si>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</si>
  <si>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</si>
  <si>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</si>
  <si>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</si>
  <si>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</si>
  <si>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</si>
  <si>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</si>
  <si>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</si>
  <si>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</si>
  <si>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</si>
  <si>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</si>
  <si>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</si>
  <si>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</si>
  <si>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</si>
  <si>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</si>
  <si>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</si>
  <si>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</si>
  <si>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</si>
  <si>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</si>
  <si>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</si>
  <si>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</si>
  <si>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</si>
  <si>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</si>
  <si>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</si>
  <si>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</si>
  <si>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</si>
  <si>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</si>
  <si>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</si>
  <si>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</si>
  <si>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</si>
  <si>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</si>
  <si>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</si>
  <si>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</si>
  <si>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</si>
  <si>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</si>
  <si>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</si>
  <si>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</si>
  <si>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</si>
  <si>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</si>
  <si>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</si>
  <si>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</si>
  <si>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</si>
  <si>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</si>
  <si>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</si>
  <si>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</si>
  <si>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</si>
  <si>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</si>
  <si>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</si>
  <si>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</si>
  <si>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</si>
  <si>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</si>
  <si>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</si>
  <si>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</si>
  <si>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</si>
  <si>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</si>
  <si>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</si>
  <si>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</si>
  <si>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</si>
  <si>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</si>
  <si>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</si>
  <si>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</si>
  <si>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</si>
  <si>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</si>
  <si>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</si>
  <si>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</si>
  <si>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</si>
  <si>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</si>
  <si>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</si>
  <si>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</si>
  <si>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</si>
  <si>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</si>
  <si>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</si>
  <si>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</si>
  <si>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</si>
  <si>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</si>
  <si>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</si>
  <si>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</si>
  <si>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</si>
  <si>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</si>
  <si>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</si>
  <si>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</si>
  <si>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</si>
  <si>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</si>
  <si>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</si>
  <si>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</si>
  <si>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</si>
  <si>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</si>
  <si>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</si>
  <si>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</si>
  <si>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</si>
  <si>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</si>
  <si>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</si>
  <si>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</si>
  <si>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</si>
  <si>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</si>
  <si>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</si>
  <si>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</si>
  <si>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</si>
  <si>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</si>
  <si>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</si>
  <si>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</si>
  <si>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</si>
  <si>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</si>
  <si>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</si>
  <si>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</si>
  <si>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</si>
  <si>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</si>
  <si>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</si>
  <si>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</si>
  <si>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</si>
  <si>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</si>
  <si>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</si>
  <si>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</si>
  <si>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</si>
  <si>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</si>
  <si>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</si>
  <si>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</si>
  <si>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</si>
  <si>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</si>
  <si>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</si>
  <si>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</si>
  <si>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</si>
  <si>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</si>
  <si>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</si>
  <si>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</si>
  <si>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</si>
  <si>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</si>
  <si>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</si>
  <si>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</si>
  <si>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</si>
  <si>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</si>
  <si>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</si>
  <si>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</si>
  <si>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</si>
  <si>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</si>
  <si>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</si>
  <si>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</si>
  <si>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</si>
  <si>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</si>
  <si>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</si>
  <si>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</si>
  <si>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</si>
  <si>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</si>
  <si>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</si>
  <si>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</si>
  <si>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</si>
  <si>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</si>
  <si>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</si>
  <si>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</si>
  <si>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</si>
  <si>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</si>
  <si>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</si>
  <si>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</si>
  <si>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</si>
  <si>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</si>
  <si>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</si>
  <si>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</si>
  <si>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</si>
  <si>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</si>
  <si>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</si>
  <si>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</si>
  <si>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</si>
  <si>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</si>
  <si>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</si>
  <si>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</si>
  <si>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</si>
  <si>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</si>
  <si>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</si>
  <si>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</si>
  <si>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</si>
  <si>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</si>
  <si>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</si>
  <si>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</si>
  <si>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</si>
  <si>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</si>
  <si>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</si>
  <si>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</si>
  <si>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</si>
  <si>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</si>
  <si>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</si>
  <si>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</si>
  <si>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</si>
  <si>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</si>
  <si>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</si>
  <si>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</si>
  <si>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</si>
  <si>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</si>
  <si>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</si>
  <si>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</si>
  <si>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</si>
  <si>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</si>
  <si>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</si>
  <si>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</si>
  <si>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</si>
  <si>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</si>
  <si>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</si>
  <si>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</si>
  <si>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</si>
  <si>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</si>
  <si>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</si>
  <si>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</si>
  <si>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</si>
  <si>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</si>
  <si>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</si>
  <si>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</si>
  <si>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</si>
  <si>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</si>
  <si>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</si>
  <si>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</si>
  <si>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</si>
  <si>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</si>
  <si>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</si>
  <si>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</si>
  <si>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</si>
  <si>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</si>
  <si>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</si>
  <si>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</si>
  <si>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</si>
  <si>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</si>
  <si>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</si>
  <si>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</si>
  <si>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</si>
  <si>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</si>
  <si>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</si>
  <si>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</si>
  <si>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</si>
  <si>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</si>
  <si>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</si>
  <si>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</si>
  <si>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</si>
  <si>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</si>
  <si>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</si>
  <si>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</si>
  <si>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</si>
  <si>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</si>
  <si>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</si>
  <si>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</si>
  <si>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</si>
  <si>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</si>
  <si>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</si>
  <si>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</si>
  <si>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</si>
  <si>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</si>
  <si>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</si>
  <si>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</si>
  <si>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</si>
  <si>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</si>
  <si>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</si>
  <si>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</si>
  <si>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</si>
  <si>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</si>
  <si>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</si>
  <si>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</si>
  <si>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</si>
  <si>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</si>
  <si>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</si>
  <si>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</si>
  <si>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</si>
  <si>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</si>
  <si>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</si>
  <si>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</si>
  <si>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</si>
  <si>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</si>
  <si>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</si>
  <si>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</si>
  <si>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</si>
  <si>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</si>
  <si>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</si>
  <si>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</si>
  <si>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</si>
  <si>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</si>
  <si>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</si>
  <si>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</si>
  <si>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</si>
  <si>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</si>
  <si>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</si>
  <si>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</si>
  <si>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</si>
  <si>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</si>
  <si>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</si>
  <si>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</si>
  <si>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</si>
  <si>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</si>
  <si>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</si>
  <si>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</si>
  <si>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</si>
  <si>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</si>
  <si>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</si>
  <si>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</si>
  <si>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</si>
  <si>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</si>
  <si>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</si>
  <si>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</si>
  <si>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</si>
  <si>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</si>
  <si>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</si>
  <si>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</si>
  <si>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</si>
  <si>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</si>
  <si>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</si>
  <si>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</si>
  <si>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</si>
  <si>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</si>
  <si>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</si>
  <si>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</si>
  <si>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</si>
  <si>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</si>
  <si>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</si>
  <si>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</si>
  <si>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</si>
  <si>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</si>
  <si>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</si>
  <si>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</si>
  <si>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</si>
  <si>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</si>
  <si>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</si>
  <si>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</si>
  <si>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</si>
  <si>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</si>
  <si>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</si>
  <si>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</si>
  <si>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</si>
  <si>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</si>
  <si>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</si>
  <si>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</si>
  <si>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</si>
  <si>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</si>
  <si>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</si>
  <si>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</si>
  <si>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</si>
  <si>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</si>
  <si>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</si>
  <si>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</si>
  <si>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</si>
  <si>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</si>
  <si>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</si>
  <si>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</si>
  <si>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</si>
  <si>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</si>
  <si>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</si>
  <si>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</si>
  <si>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</si>
  <si>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</si>
  <si>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</si>
  <si>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</si>
  <si>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</si>
  <si>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</si>
  <si>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</si>
  <si>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</si>
  <si>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</si>
  <si>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</si>
  <si>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</si>
  <si>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</si>
  <si>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</si>
  <si>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</si>
  <si>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</si>
  <si>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</si>
  <si>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</si>
  <si>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</si>
  <si>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</si>
  <si>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</si>
  <si>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</si>
  <si>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</si>
  <si>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</si>
  <si>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</si>
  <si>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</si>
  <si>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</si>
  <si>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</si>
  <si>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</si>
  <si>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</si>
  <si>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</si>
  <si>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</si>
  <si>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</si>
  <si>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</si>
  <si>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</si>
  <si>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</si>
  <si>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</si>
  <si>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</si>
  <si>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</si>
  <si>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</si>
  <si>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</si>
  <si>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</si>
  <si>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</si>
  <si>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</si>
  <si>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</si>
  <si>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</si>
  <si>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</si>
  <si>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</si>
  <si>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</si>
  <si>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</si>
  <si>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</si>
  <si>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</si>
  <si>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</si>
  <si>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</si>
  <si>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</si>
  <si>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</si>
  <si>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</si>
  <si>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</si>
  <si>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</si>
  <si>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</si>
  <si>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</si>
  <si>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</si>
  <si>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</si>
  <si>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</si>
  <si>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</si>
  <si>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</si>
  <si>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</si>
  <si>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</si>
  <si>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</si>
  <si>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</si>
  <si>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</si>
  <si>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</si>
  <si>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</si>
  <si>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</si>
  <si>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</si>
  <si>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</si>
  <si>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</si>
  <si>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</si>
  <si>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</si>
  <si>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</si>
  <si>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</si>
  <si>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</si>
  <si>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</si>
  <si>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</si>
  <si>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</si>
  <si>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</si>
  <si>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</si>
  <si>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</si>
  <si>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</si>
  <si>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</si>
  <si>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</si>
  <si>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</si>
  <si>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</si>
  <si>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</si>
  <si>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</si>
  <si>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</si>
  <si>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</si>
  <si>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</si>
  <si>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</si>
  <si>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</si>
  <si>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</si>
  <si>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</si>
  <si>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</si>
  <si>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</si>
  <si>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</si>
  <si>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</si>
  <si>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</si>
  <si>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</si>
  <si>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</si>
  <si>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</si>
  <si>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</si>
  <si>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</si>
  <si>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</si>
  <si>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</si>
  <si>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</si>
  <si>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</si>
  <si>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</si>
  <si>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</si>
  <si>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</si>
  <si>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</si>
  <si>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</si>
  <si>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</si>
  <si>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</si>
  <si>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</si>
  <si>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</si>
  <si>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</si>
  <si>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</si>
  <si>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</si>
  <si>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</si>
  <si>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</si>
  <si>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</si>
  <si>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</si>
  <si>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</si>
  <si>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</si>
  <si>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</si>
  <si>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</si>
  <si>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</si>
  <si>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</si>
  <si>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</si>
  <si>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</si>
  <si>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</si>
  <si>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</si>
  <si>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</si>
  <si>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</si>
  <si>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</si>
  <si>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</si>
  <si>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</si>
  <si>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</si>
  <si>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</si>
  <si>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</si>
  <si>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</si>
  <si>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</si>
  <si>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</si>
  <si>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</si>
  <si>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</si>
  <si>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</si>
  <si>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</si>
  <si>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</si>
  <si>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</si>
  <si>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</si>
  <si>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</si>
  <si>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</si>
  <si>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</si>
  <si>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</si>
  <si>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</si>
  <si>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</si>
  <si>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</si>
  <si>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</si>
  <si>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</si>
  <si>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</si>
  <si>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</si>
  <si>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</si>
  <si>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</si>
  <si>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</si>
  <si>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</si>
  <si>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</si>
  <si>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</si>
  <si>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</si>
  <si>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</si>
  <si>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</si>
  <si>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</si>
  <si>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</si>
  <si>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</si>
  <si>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</si>
  <si>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</si>
  <si>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</si>
  <si>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</si>
  <si>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</si>
  <si>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</si>
  <si>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</si>
  <si>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</si>
  <si>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</si>
  <si>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</si>
  <si>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</si>
  <si>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</si>
  <si>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</si>
  <si>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</si>
  <si>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</si>
  <si>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</si>
  <si>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</si>
  <si>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</si>
  <si>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</si>
  <si>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</si>
  <si>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</si>
  <si>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</si>
  <si>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</si>
  <si>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</si>
  <si>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</si>
  <si>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</si>
  <si>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</si>
  <si>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</si>
  <si>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</si>
  <si>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</si>
  <si>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</si>
  <si>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</si>
  <si>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</si>
  <si>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</si>
  <si>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</si>
  <si>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</si>
  <si>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</si>
  <si>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</si>
  <si>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</si>
  <si>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</si>
  <si>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</si>
  <si>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</si>
  <si>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</si>
  <si>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</si>
  <si>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</si>
  <si>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</si>
  <si>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</si>
  <si>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</si>
  <si>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</si>
  <si>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</si>
  <si>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</si>
  <si>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</si>
  <si>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</si>
  <si>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</si>
  <si>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</si>
  <si>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</si>
  <si>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</si>
  <si>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</si>
  <si>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</si>
  <si>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</si>
  <si>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</si>
  <si>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</si>
  <si>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</si>
  <si>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</si>
  <si>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</si>
  <si>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</si>
  <si>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</si>
  <si>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</si>
  <si>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</si>
  <si>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</si>
  <si>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</si>
  <si>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</si>
  <si>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</si>
  <si>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</si>
  <si>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</si>
  <si>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</si>
  <si>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</si>
  <si>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</si>
  <si>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</si>
  <si>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</si>
  <si>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</si>
  <si>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</si>
  <si>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</si>
  <si>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</si>
  <si>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</si>
  <si>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</si>
  <si>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</si>
  <si>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</si>
  <si>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</si>
  <si>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</si>
  <si>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</si>
  <si>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</si>
  <si>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</si>
  <si>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</si>
  <si>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</si>
  <si>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</si>
  <si>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</si>
  <si>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</si>
  <si>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</si>
  <si>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</si>
  <si>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</si>
  <si>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</si>
  <si>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</si>
  <si>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</si>
  <si>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</si>
  <si>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</si>
  <si>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</si>
  <si>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</si>
  <si>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</si>
  <si>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</si>
  <si>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</si>
  <si>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</si>
  <si>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</si>
  <si>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</si>
  <si>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</si>
  <si>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</si>
  <si>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</si>
  <si>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</si>
  <si>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</si>
  <si>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</si>
  <si>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</si>
  <si>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</si>
  <si>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</si>
  <si>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</si>
  <si>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</si>
  <si>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</si>
  <si>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</si>
  <si>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</si>
  <si>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</si>
  <si>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</si>
  <si>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</si>
  <si>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</si>
  <si>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</si>
  <si>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</si>
  <si>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</si>
  <si>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</si>
  <si>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</si>
  <si>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</si>
  <si>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</si>
  <si>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</si>
  <si>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</si>
  <si>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</si>
  <si>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</si>
  <si>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</si>
  <si>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</si>
  <si>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</si>
  <si>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</si>
  <si>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</si>
  <si>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</si>
  <si>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</si>
  <si>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</si>
  <si>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</si>
  <si>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</si>
  <si>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</si>
  <si>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</si>
  <si>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</si>
  <si>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</si>
  <si>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</si>
  <si>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</si>
  <si>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</si>
  <si>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</si>
  <si>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</si>
  <si>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</si>
  <si>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</si>
  <si>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</si>
  <si>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</si>
  <si>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</si>
  <si>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</si>
  <si>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</si>
  <si>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</si>
  <si>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</si>
  <si>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</si>
  <si>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</si>
  <si>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</si>
  <si>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</si>
  <si>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</si>
  <si>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</si>
  <si>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</si>
  <si>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</si>
  <si>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</si>
  <si>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</si>
  <si>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</si>
  <si>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</si>
  <si>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</si>
  <si>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</si>
  <si>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</si>
  <si>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</si>
  <si>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</si>
  <si>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</si>
  <si>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</si>
  <si>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</si>
  <si>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</si>
  <si>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</si>
  <si>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</si>
  <si>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</si>
  <si>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</si>
  <si>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</si>
  <si>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</si>
  <si>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</si>
  <si>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</si>
  <si>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</si>
  <si>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</si>
  <si>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</si>
  <si>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</si>
  <si>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</si>
  <si>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</si>
  <si>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</si>
  <si>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</si>
  <si>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</si>
  <si>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</si>
  <si>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</si>
  <si>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</si>
  <si>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</si>
  <si>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</si>
  <si>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</si>
  <si>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</si>
  <si>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</si>
  <si>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</si>
  <si>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</si>
  <si>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</si>
  <si>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</si>
  <si>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</si>
  <si>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</si>
  <si>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</si>
  <si>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</si>
  <si>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</si>
  <si>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</si>
  <si>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</si>
  <si>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</si>
  <si>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</si>
  <si>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</si>
  <si>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</si>
  <si>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</si>
  <si>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</si>
  <si>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</si>
  <si>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</si>
  <si>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</si>
  <si>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</si>
  <si>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</si>
  <si>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</si>
  <si>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</si>
  <si>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</si>
  <si>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</si>
  <si>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</si>
  <si>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</si>
  <si>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</si>
  <si>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</si>
  <si>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</si>
  <si>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</si>
  <si>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</si>
  <si>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</si>
  <si>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</si>
  <si>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</si>
  <si>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</si>
  <si>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</si>
  <si>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</si>
  <si>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</si>
  <si>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</si>
  <si>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</si>
  <si>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</si>
  <si>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</si>
  <si>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</si>
  <si>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</si>
  <si>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</si>
  <si>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</si>
  <si>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</si>
  <si>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</si>
  <si>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</si>
  <si>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</si>
  <si>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</si>
  <si>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</si>
  <si>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</si>
  <si>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</si>
  <si>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</si>
  <si>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</si>
  <si>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</si>
  <si>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</si>
  <si>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</si>
  <si>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</si>
  <si>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</si>
  <si>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</si>
  <si>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</si>
  <si>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</si>
  <si>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</si>
  <si>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</si>
  <si>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</si>
  <si>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</si>
  <si>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</si>
  <si>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</si>
  <si>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</si>
  <si>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</si>
  <si>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</si>
  <si>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</si>
  <si>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</si>
  <si>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</si>
  <si>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</si>
  <si>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</si>
  <si>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</si>
  <si>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</si>
  <si>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</si>
  <si>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</si>
  <si>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</si>
  <si>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</si>
  <si>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</si>
  <si>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</si>
  <si>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</si>
  <si>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</si>
  <si>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</si>
  <si>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</si>
  <si>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</si>
  <si>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</si>
  <si>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</si>
  <si>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</si>
  <si>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</si>
  <si>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</si>
  <si>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</si>
  <si>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</si>
  <si>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</si>
  <si>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</si>
  <si>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</si>
  <si>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</si>
  <si>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</si>
  <si>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</si>
  <si>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</si>
  <si>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</si>
  <si>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</si>
  <si>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</si>
  <si>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</si>
  <si>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</si>
  <si>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</si>
  <si>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</si>
  <si>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</si>
  <si>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</si>
  <si>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</si>
  <si>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</si>
  <si>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</si>
  <si>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</si>
  <si>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</si>
  <si>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</si>
  <si>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</si>
  <si>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</si>
  <si>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</si>
  <si>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</si>
  <si>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</si>
  <si>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</si>
  <si>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</si>
  <si>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</si>
  <si>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</si>
  <si>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</si>
  <si>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</si>
  <si>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</si>
  <si>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</si>
  <si>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</si>
  <si>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</si>
  <si>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</si>
  <si>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</si>
  <si>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</si>
  <si>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</si>
  <si>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</si>
  <si>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</si>
  <si>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</si>
  <si>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</si>
  <si>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</si>
  <si>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</si>
  <si>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</si>
  <si>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</si>
  <si>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</si>
  <si>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</si>
  <si>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</si>
  <si>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</si>
  <si>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</si>
  <si>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</si>
  <si>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</si>
  <si>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</si>
  <si>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</si>
  <si>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</si>
  <si>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</si>
  <si>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</si>
  <si>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</si>
  <si>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</si>
  <si>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</si>
  <si>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</si>
  <si>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</si>
  <si>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</si>
  <si>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</si>
  <si>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</si>
  <si>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</si>
  <si>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</si>
  <si>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</si>
  <si>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</si>
  <si>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</si>
  <si>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</si>
  <si>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</si>
  <si>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</si>
  <si>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</si>
  <si>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</si>
  <si>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</si>
  <si>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</si>
  <si>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</si>
  <si>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</si>
  <si>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</si>
  <si>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</si>
  <si>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</si>
  <si>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</si>
  <si>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</si>
  <si>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</si>
  <si>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</si>
  <si>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</si>
  <si>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</si>
  <si>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</si>
  <si>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</si>
  <si>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</si>
  <si>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</si>
  <si>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</si>
  <si>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</si>
  <si>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</si>
  <si>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</si>
  <si>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</si>
  <si>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</si>
  <si>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</si>
  <si>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</si>
  <si>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</si>
  <si>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</si>
  <si>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</si>
  <si>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</si>
  <si>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</si>
  <si>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</si>
  <si>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</si>
  <si>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</si>
  <si>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</si>
  <si>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</si>
  <si>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</si>
  <si>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</si>
  <si>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</si>
  <si>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</si>
  <si>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</si>
  <si>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</si>
  <si>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</si>
  <si>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</si>
  <si>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</si>
  <si>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</si>
  <si>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</si>
  <si>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</si>
  <si>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</si>
  <si>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</si>
  <si>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</si>
  <si>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</si>
  <si>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</si>
  <si>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</si>
  <si>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</si>
  <si>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</si>
  <si>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</si>
  <si>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</si>
  <si>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</si>
  <si>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</si>
  <si>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</si>
  <si>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</si>
  <si>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</si>
  <si>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</si>
  <si>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</si>
  <si>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</si>
  <si>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</si>
  <si>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</si>
  <si>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</si>
  <si>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</si>
  <si>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</si>
  <si>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</si>
  <si>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</si>
  <si>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</si>
  <si>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</si>
  <si>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</si>
  <si>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</si>
  <si>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</si>
  <si>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</si>
  <si>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</si>
  <si>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</si>
  <si>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</si>
  <si>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</si>
  <si>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</si>
  <si>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</si>
  <si>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</si>
  <si>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</si>
  <si>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</si>
  <si>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</si>
  <si>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</si>
  <si>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</si>
  <si>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</si>
  <si>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</si>
  <si>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</si>
  <si>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</si>
  <si>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</si>
  <si>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</si>
  <si>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</si>
  <si>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</si>
  <si>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</si>
  <si>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</si>
  <si>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</si>
  <si>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</si>
  <si>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</si>
  <si>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</si>
  <si>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</si>
  <si>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</si>
  <si>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</si>
  <si>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</si>
  <si>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</si>
  <si>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</si>
  <si>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</si>
  <si>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</si>
  <si>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</si>
  <si>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</si>
  <si>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</si>
  <si>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</si>
  <si>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</si>
  <si>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</si>
  <si>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</si>
  <si>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</si>
  <si>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</si>
  <si>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</si>
  <si>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</si>
  <si>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</si>
  <si>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</si>
  <si>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</si>
  <si>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</si>
  <si>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</si>
  <si>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</si>
  <si>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</si>
  <si>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</si>
  <si>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</si>
  <si>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</si>
  <si>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</si>
  <si>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</si>
  <si>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</si>
  <si>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</si>
  <si>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</si>
  <si>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</si>
  <si>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</si>
  <si>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</si>
  <si>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</si>
  <si>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</si>
  <si>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</si>
  <si>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</si>
  <si>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</si>
  <si>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</si>
  <si>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</si>
  <si>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</si>
  <si>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</si>
  <si>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</si>
  <si>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</si>
  <si>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</si>
  <si>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</si>
  <si>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</si>
  <si>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</si>
  <si>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</si>
  <si>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</si>
  <si>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</si>
  <si>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</si>
  <si>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</si>
  <si>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</si>
  <si>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</si>
  <si>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</si>
  <si>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</si>
  <si>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</si>
  <si>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</si>
  <si>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</si>
  <si>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</si>
  <si>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</si>
  <si>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</si>
  <si>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</si>
  <si>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</si>
  <si>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</si>
  <si>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</si>
  <si>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</si>
  <si>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</si>
  <si>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</si>
  <si>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</si>
  <si>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</si>
  <si>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</si>
  <si>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</si>
  <si>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</si>
  <si>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</si>
  <si>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</si>
  <si>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</si>
  <si>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</si>
  <si>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</si>
  <si>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</si>
  <si>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</si>
  <si>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</si>
  <si>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</si>
  <si>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</si>
  <si>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</si>
  <si>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</si>
  <si>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</si>
  <si>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</si>
  <si>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</si>
  <si>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</si>
  <si>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</si>
  <si>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</si>
  <si>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</si>
  <si>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</si>
  <si>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</si>
  <si>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</si>
  <si>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</si>
  <si>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</si>
  <si>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</si>
  <si>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</si>
  <si>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</si>
  <si>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</si>
  <si>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</si>
  <si>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</si>
  <si>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</si>
  <si>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</si>
  <si>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</si>
  <si>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</si>
  <si>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</si>
  <si>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</si>
  <si>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</si>
  <si>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</si>
  <si>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</si>
  <si>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</si>
  <si>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</si>
  <si>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</si>
  <si>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</si>
  <si>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</si>
  <si>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</si>
  <si>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</si>
  <si>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</si>
  <si>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</si>
  <si>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</si>
  <si>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</si>
  <si>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</si>
  <si>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</si>
  <si>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</si>
  <si>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</si>
  <si>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</si>
  <si>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</si>
  <si>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</si>
  <si>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</si>
  <si>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</si>
  <si>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</si>
  <si>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</si>
  <si>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</si>
  <si>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</si>
  <si>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</si>
  <si>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</si>
  <si>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</si>
  <si>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</si>
  <si>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</si>
  <si>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</si>
  <si>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</si>
  <si>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</si>
  <si>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</si>
  <si>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</si>
  <si>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</si>
  <si>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</si>
  <si>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</si>
  <si>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</si>
  <si>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</si>
  <si>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</si>
  <si>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</si>
  <si>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</si>
  <si>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</si>
  <si>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</si>
  <si>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</si>
  <si>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</si>
  <si>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</si>
  <si>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</si>
  <si>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</si>
  <si>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</si>
  <si>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</si>
  <si>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</si>
  <si>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</si>
  <si>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</si>
  <si>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</si>
  <si>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</si>
  <si>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</si>
  <si>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</si>
  <si>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</si>
  <si>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</si>
  <si>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</si>
  <si>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</si>
  <si>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</si>
  <si>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</si>
  <si>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</si>
  <si>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</si>
  <si>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</si>
  <si>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</si>
  <si>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</si>
  <si>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</si>
  <si>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</si>
  <si>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</si>
  <si>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</si>
  <si>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</si>
  <si>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</si>
  <si>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</si>
  <si>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</si>
  <si>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</si>
  <si>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</si>
  <si>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</si>
  <si>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</si>
  <si>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</si>
  <si>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</si>
  <si>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</si>
  <si>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</si>
  <si>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</si>
  <si>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</si>
  <si>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</si>
  <si>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</si>
  <si>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</si>
  <si>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</si>
  <si>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</si>
  <si>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</si>
  <si>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</si>
  <si>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</si>
  <si>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</si>
  <si>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</si>
  <si>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</si>
  <si>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</si>
  <si>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</si>
  <si>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</si>
  <si>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</si>
  <si>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</si>
  <si>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</si>
  <si>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</si>
  <si>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</si>
  <si>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</si>
  <si>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</si>
  <si>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</si>
  <si>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</si>
  <si>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</si>
  <si>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</si>
  <si>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</si>
  <si>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</si>
  <si>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</si>
  <si>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</si>
  <si>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</si>
  <si>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</si>
  <si>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</si>
  <si>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</si>
  <si>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</si>
  <si>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</si>
  <si>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</si>
  <si>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</si>
  <si>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</si>
  <si>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</si>
  <si>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</si>
  <si>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</si>
  <si>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</si>
  <si>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</si>
  <si>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</si>
  <si>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</si>
  <si>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</si>
  <si>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</si>
  <si>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</si>
  <si>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</si>
  <si>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</si>
  <si>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</si>
  <si>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</si>
  <si>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</si>
  <si>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</si>
  <si>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</si>
  <si>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</si>
  <si>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</si>
  <si>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</si>
  <si>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</si>
  <si>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</si>
  <si>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</si>
  <si>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</si>
  <si>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</si>
  <si>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</si>
  <si>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</si>
  <si>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</si>
  <si>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</si>
  <si>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</si>
  <si>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</si>
  <si>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</si>
  <si>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</si>
  <si>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</si>
  <si>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</si>
  <si>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</si>
  <si>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</si>
  <si>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</si>
  <si>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</si>
  <si>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</si>
  <si>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</si>
  <si>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</si>
  <si>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</si>
  <si>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</si>
  <si>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</si>
  <si>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</si>
  <si>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</si>
  <si>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</si>
  <si>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</si>
  <si>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</si>
  <si>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</si>
  <si>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</si>
  <si>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</si>
  <si>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</si>
  <si>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</si>
  <si>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</si>
  <si>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</si>
  <si>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</si>
  <si>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</si>
  <si>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</si>
  <si>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</si>
  <si>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</si>
  <si>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</si>
  <si>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</si>
  <si>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</si>
  <si>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</si>
  <si>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</si>
  <si>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</si>
  <si>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</si>
  <si>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</si>
  <si>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</si>
  <si>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</si>
  <si>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</si>
  <si>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</si>
  <si>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</si>
  <si>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</si>
  <si>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</si>
  <si>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</si>
  <si>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</si>
  <si>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</si>
  <si>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</si>
  <si>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</si>
  <si>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</si>
  <si>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</si>
  <si>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</si>
  <si>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</si>
  <si>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</si>
  <si>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</si>
  <si>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</si>
  <si>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</si>
  <si>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</si>
  <si>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</si>
  <si>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</si>
  <si>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</si>
  <si>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</si>
  <si>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</si>
  <si>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</si>
  <si>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</si>
  <si>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</si>
  <si>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</si>
  <si>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</si>
  <si>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</si>
  <si>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</si>
  <si>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</si>
  <si>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</si>
  <si>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</si>
  <si>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</si>
  <si>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</si>
  <si>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</si>
  <si>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</si>
  <si>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</si>
  <si>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</si>
  <si>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</si>
  <si>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</si>
  <si>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</si>
  <si>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</si>
  <si>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</si>
  <si>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</si>
  <si>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</si>
  <si>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</si>
  <si>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</si>
  <si>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</si>
  <si>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</si>
  <si>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</si>
  <si>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</si>
  <si>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</si>
  <si>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</si>
  <si>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</si>
  <si>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</si>
  <si>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</si>
  <si>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</si>
  <si>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</si>
  <si>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</si>
  <si>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</si>
  <si>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</si>
  <si>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</si>
  <si>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</si>
  <si>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</si>
  <si>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</si>
  <si>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</si>
  <si>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</si>
  <si>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</si>
  <si>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</si>
  <si>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</si>
  <si>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</si>
  <si>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</si>
  <si>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</si>
  <si>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</si>
  <si>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</si>
  <si>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</si>
  <si>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</si>
  <si>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</si>
  <si>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</si>
  <si>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</si>
  <si>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</si>
  <si>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</si>
  <si>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</si>
  <si>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</si>
  <si>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</si>
  <si>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</si>
  <si>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</si>
  <si>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</si>
  <si>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</si>
  <si>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</si>
  <si>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</si>
  <si>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</si>
  <si>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</si>
  <si>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</si>
  <si>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</si>
  <si>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</si>
  <si>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</si>
  <si>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</si>
  <si>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</si>
  <si>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</si>
  <si>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</si>
  <si>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</si>
  <si>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</si>
  <si>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</si>
  <si>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</si>
  <si>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</si>
  <si>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</si>
  <si>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</si>
  <si>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</si>
  <si>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</si>
  <si>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</si>
  <si>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</si>
  <si>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</si>
  <si>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</si>
  <si>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</si>
  <si>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</si>
  <si>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</si>
  <si>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</si>
  <si>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</si>
  <si>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</si>
  <si>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</si>
  <si>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</si>
  <si>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</si>
  <si>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</si>
  <si>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</si>
  <si>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</si>
  <si>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</si>
  <si>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</si>
  <si>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</si>
  <si>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</si>
  <si>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</si>
  <si>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</si>
  <si>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</si>
  <si>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</si>
  <si>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</si>
  <si>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</si>
  <si>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</si>
  <si>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</si>
  <si>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</si>
  <si>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</si>
  <si>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</si>
  <si>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</si>
  <si>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</si>
  <si>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</si>
  <si>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</si>
  <si>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</si>
  <si>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</si>
  <si>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</si>
  <si>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</si>
  <si>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</si>
  <si>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</si>
  <si>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</si>
  <si>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</si>
  <si>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</si>
  <si>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</si>
  <si>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</si>
  <si>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</si>
  <si>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</si>
  <si>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</si>
  <si>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</si>
  <si>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</si>
  <si>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</si>
  <si>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</si>
  <si>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</si>
  <si>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</si>
  <si>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</si>
  <si>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</si>
  <si>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</si>
  <si>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</si>
  <si>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</si>
  <si>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</si>
  <si>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</si>
  <si>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</si>
  <si>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</si>
  <si>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</si>
  <si>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</si>
  <si>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</si>
  <si>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</si>
  <si>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</si>
  <si>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</si>
  <si>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</si>
  <si>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</si>
  <si>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</si>
  <si>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</si>
  <si>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</si>
  <si>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</si>
  <si>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</si>
  <si>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</si>
  <si>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</si>
  <si>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</si>
  <si>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</si>
  <si>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</si>
  <si>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</si>
  <si>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</si>
  <si>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</si>
  <si>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</si>
  <si>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</si>
  <si>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</si>
  <si>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</si>
  <si>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</si>
  <si>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</si>
  <si>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</si>
  <si>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</si>
  <si>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</si>
  <si>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</si>
  <si>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</si>
  <si>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</si>
  <si>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</si>
  <si>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</si>
  <si>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</si>
  <si>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</si>
  <si>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</si>
  <si>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</si>
  <si>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</si>
  <si>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</si>
  <si>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</si>
  <si>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</si>
  <si>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</si>
  <si>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</si>
  <si>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</si>
  <si>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</si>
  <si>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</si>
  <si>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</si>
  <si>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</si>
  <si>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</si>
  <si>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</si>
  <si>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</si>
  <si>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</si>
  <si>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</si>
  <si>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</si>
  <si>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</si>
  <si>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</si>
  <si>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</si>
  <si>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</si>
  <si>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</si>
  <si>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</si>
  <si>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</si>
  <si>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</si>
  <si>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</si>
  <si>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</si>
  <si>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</si>
  <si>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</si>
  <si>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</si>
  <si>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</si>
  <si>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</si>
  <si>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</si>
  <si>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</si>
  <si>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</si>
  <si>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</si>
  <si>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</si>
  <si>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</si>
  <si>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</si>
  <si>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</si>
  <si>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</si>
  <si>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</si>
  <si>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</si>
  <si>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</si>
  <si>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</si>
  <si>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</si>
  <si>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</si>
  <si>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</si>
  <si>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</si>
  <si>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</si>
  <si>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</si>
  <si>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</si>
  <si>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</si>
  <si>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</si>
  <si>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</si>
  <si>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</si>
  <si>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</si>
  <si>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</si>
  <si>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</si>
  <si>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</si>
  <si>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</si>
  <si>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</si>
  <si>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</si>
  <si>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</si>
  <si>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</si>
  <si>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</si>
  <si>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</si>
  <si>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</si>
  <si>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</si>
  <si>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</si>
  <si>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</si>
  <si>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</si>
  <si>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</si>
  <si>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</si>
  <si>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</si>
  <si>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</si>
  <si>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</si>
  <si>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</si>
  <si>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</si>
  <si>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</si>
  <si>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</si>
  <si>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</si>
  <si>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</si>
  <si>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</si>
  <si>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</si>
  <si>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</si>
  <si>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</si>
  <si>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</si>
  <si>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</si>
  <si>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</si>
  <si>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</si>
  <si>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</si>
  <si>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</si>
  <si>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</si>
  <si>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</si>
  <si>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</si>
  <si>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</si>
  <si>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</si>
  <si>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</si>
  <si>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</si>
  <si>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</si>
  <si>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</si>
  <si>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</si>
  <si>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</si>
  <si>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</si>
  <si>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</si>
  <si>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</si>
  <si>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</si>
  <si>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</si>
  <si>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</si>
  <si>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</si>
  <si>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</si>
  <si>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</si>
  <si>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</si>
  <si>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</si>
  <si>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</si>
  <si>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</si>
  <si>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</si>
  <si>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</si>
  <si>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</si>
  <si>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</si>
  <si>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</si>
  <si>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</si>
  <si>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</si>
  <si>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</si>
  <si>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</si>
  <si>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</si>
  <si>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</si>
  <si>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</si>
  <si>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</si>
  <si>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</si>
  <si>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</si>
  <si>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</si>
  <si>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</si>
  <si>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</si>
  <si>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</si>
  <si>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</si>
  <si>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</si>
  <si>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</si>
  <si>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</si>
  <si>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</si>
  <si>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</si>
  <si>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</si>
  <si>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</si>
  <si>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</si>
  <si>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</si>
  <si>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</si>
  <si>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</si>
  <si>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</si>
  <si>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</si>
  <si>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</si>
  <si>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</si>
  <si>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</si>
  <si>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</si>
  <si>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</si>
  <si>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</si>
  <si>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</si>
  <si>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</si>
  <si>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</si>
  <si>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</si>
  <si>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</si>
  <si>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</si>
  <si>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</si>
  <si>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</si>
  <si>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</si>
  <si>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</si>
  <si>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</si>
  <si>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</si>
  <si>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</si>
  <si>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</si>
  <si>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</si>
  <si>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</si>
  <si>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</si>
  <si>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</si>
  <si>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</si>
  <si>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</si>
  <si>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</si>
  <si>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</si>
  <si>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</si>
  <si>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</si>
  <si>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</si>
  <si>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</si>
  <si>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</si>
  <si>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</si>
  <si>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</si>
  <si>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</si>
  <si>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</si>
  <si>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</si>
  <si>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</si>
  <si>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</si>
  <si>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</si>
  <si>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</si>
  <si>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</si>
  <si>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</si>
  <si>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</si>
  <si>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</si>
  <si>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</si>
  <si>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</si>
  <si>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</si>
  <si>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</si>
  <si>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</si>
  <si>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</si>
  <si>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</si>
  <si>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</si>
  <si>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</si>
  <si>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</si>
  <si>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</si>
  <si>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</si>
  <si>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</si>
  <si>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</si>
  <si>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</si>
  <si>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</si>
  <si>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</si>
  <si>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</si>
  <si>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</si>
  <si>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</si>
  <si>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</si>
  <si>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</si>
  <si>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</si>
  <si>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</si>
  <si>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</si>
  <si>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</si>
  <si>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</si>
  <si>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</si>
  <si>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</si>
  <si>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</si>
  <si>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</si>
  <si>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</si>
  <si>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</si>
  <si>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</si>
  <si>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</si>
  <si>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</si>
  <si>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</si>
  <si>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</si>
  <si>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</si>
  <si>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</si>
  <si>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</si>
  <si>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</si>
  <si>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</si>
  <si>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</si>
  <si>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</si>
  <si>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</si>
  <si>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</si>
  <si>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</si>
  <si>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</si>
  <si>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</si>
  <si>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</si>
  <si>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</si>
  <si>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</si>
  <si>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</si>
  <si>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</si>
  <si>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</si>
  <si>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</si>
  <si>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</si>
  <si>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</si>
  <si>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</si>
  <si>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</si>
  <si>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</si>
  <si>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</si>
  <si>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</si>
  <si>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</si>
  <si>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</si>
  <si>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</si>
  <si>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</si>
  <si>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</si>
  <si>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</si>
  <si>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</si>
  <si>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</si>
  <si>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</si>
  <si>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</si>
  <si>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</si>
  <si>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</si>
  <si>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</si>
  <si>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</si>
  <si>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</si>
  <si>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</si>
  <si>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</si>
  <si>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</si>
  <si>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</si>
  <si>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</si>
  <si>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</si>
  <si>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</si>
  <si>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</si>
  <si>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</si>
  <si>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</si>
  <si>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</si>
  <si>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</si>
  <si>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</si>
  <si>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</si>
  <si>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</si>
  <si>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</si>
  <si>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</si>
  <si>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</si>
  <si>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</si>
  <si>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</si>
  <si>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</si>
  <si>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</si>
  <si>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</si>
  <si>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</si>
  <si>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</si>
  <si>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</si>
  <si>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</si>
  <si>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</si>
  <si>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</si>
  <si>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</si>
  <si>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</si>
  <si>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</si>
  <si>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</si>
  <si>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</si>
  <si>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</si>
  <si>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</si>
  <si>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</si>
  <si>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</si>
  <si>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</si>
  <si>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</si>
  <si>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</si>
  <si>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</si>
  <si>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</si>
  <si>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</si>
  <si>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</si>
  <si>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</si>
  <si>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</si>
  <si>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</si>
  <si>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</si>
  <si>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</si>
  <si>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</si>
  <si>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</si>
  <si>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</si>
  <si>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</si>
  <si>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</si>
  <si>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</si>
  <si>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</si>
  <si>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</si>
  <si>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</si>
  <si>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</si>
  <si>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</si>
  <si>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</si>
  <si>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</si>
  <si>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</si>
  <si>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</si>
  <si>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</si>
  <si>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</si>
  <si>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</si>
  <si>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</si>
  <si>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</si>
  <si>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</si>
  <si>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</si>
  <si>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</si>
  <si>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</si>
  <si>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</si>
  <si>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</si>
  <si>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</si>
  <si>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</si>
  <si>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</si>
  <si>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</si>
  <si>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</si>
  <si>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</si>
  <si>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</si>
  <si>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</si>
  <si>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</si>
  <si>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</si>
  <si>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</si>
  <si>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</si>
  <si>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</si>
  <si>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</si>
  <si>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</si>
  <si>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</si>
  <si>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</si>
  <si>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</si>
  <si>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</si>
  <si>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</si>
  <si>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</si>
  <si>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</si>
  <si>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</si>
  <si>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</si>
  <si>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</si>
  <si>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</si>
  <si>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</si>
  <si>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</si>
  <si>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</si>
  <si>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</si>
  <si>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</si>
  <si>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</si>
  <si>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</si>
  <si>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</si>
  <si>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</si>
  <si>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</si>
  <si>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</si>
  <si>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</si>
  <si>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</si>
  <si>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</si>
  <si>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</si>
  <si>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</si>
  <si>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</si>
  <si>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</si>
  <si>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</si>
  <si>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</si>
  <si>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</si>
  <si>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</si>
  <si>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</si>
  <si>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</si>
  <si>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</si>
  <si>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</si>
  <si>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</si>
  <si>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</si>
  <si>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</si>
  <si>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</si>
  <si>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</si>
  <si>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</si>
  <si>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</si>
  <si>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</si>
  <si>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</si>
  <si>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</si>
  <si>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</si>
  <si>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</si>
  <si>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</si>
  <si>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</si>
  <si>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</si>
  <si>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</si>
  <si>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</si>
  <si>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</si>
  <si>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</si>
  <si>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</si>
  <si>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</si>
  <si>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</si>
  <si>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</si>
  <si>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</si>
  <si>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</si>
  <si>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</si>
  <si>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</si>
  <si>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</si>
  <si>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</si>
  <si>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</si>
  <si>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</si>
  <si>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</si>
  <si>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</si>
  <si>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</si>
  <si>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</si>
  <si>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</si>
  <si>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</si>
  <si>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</si>
  <si>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</si>
  <si>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</si>
  <si>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</si>
  <si>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</si>
  <si>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</si>
  <si>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</si>
  <si>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</si>
  <si>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</si>
  <si>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</si>
  <si>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</si>
  <si>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</si>
  <si>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</si>
  <si>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</si>
  <si>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</si>
  <si>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</si>
  <si>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</si>
  <si>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</si>
  <si>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</si>
  <si>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</si>
  <si>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</si>
  <si>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</si>
  <si>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</si>
  <si>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</si>
  <si>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</si>
  <si>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</si>
  <si>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</si>
  <si>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</si>
  <si>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</si>
  <si>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</si>
  <si>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</si>
  <si>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</si>
  <si>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</si>
  <si>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</si>
  <si>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</si>
  <si>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</si>
  <si>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</si>
  <si>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</si>
  <si>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</si>
  <si>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</si>
  <si>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</si>
  <si>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</si>
  <si>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</si>
  <si>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</si>
  <si>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</si>
  <si>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</si>
  <si>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</si>
  <si>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</si>
  <si>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</si>
  <si>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</si>
  <si>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</si>
  <si>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</si>
  <si>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</si>
  <si>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</si>
  <si>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</si>
  <si>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</si>
  <si>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</si>
  <si>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</si>
  <si>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</si>
  <si>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</si>
  <si>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</si>
  <si>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</si>
  <si>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</si>
  <si>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</si>
  <si>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</si>
  <si>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</si>
  <si>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</si>
  <si>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</si>
  <si>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</si>
  <si>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</si>
  <si>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</si>
  <si>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</si>
  <si>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</si>
  <si>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</si>
  <si>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</si>
  <si>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</si>
  <si>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</si>
  <si>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</si>
  <si>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</si>
  <si>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</si>
  <si>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</si>
  <si>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</si>
  <si>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</si>
  <si>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</si>
  <si>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</si>
  <si>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</si>
  <si>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</si>
  <si>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</si>
  <si>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</si>
  <si>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</si>
  <si>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</si>
  <si>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</si>
  <si>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</si>
  <si>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</si>
  <si>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</si>
  <si>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</si>
  <si>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</si>
  <si>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</si>
  <si>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</si>
  <si>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</si>
  <si>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</si>
  <si>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</si>
  <si>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</si>
  <si>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</si>
  <si>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</si>
  <si>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</si>
  <si>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</si>
  <si>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</si>
  <si>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</si>
  <si>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</si>
  <si>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</si>
  <si>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</si>
  <si>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</si>
  <si>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</si>
  <si>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</si>
  <si>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</si>
  <si>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</si>
  <si>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</si>
  <si>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</si>
  <si>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</si>
  <si>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</si>
  <si>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</si>
  <si>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</si>
  <si>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</si>
  <si>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</si>
  <si>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</si>
  <si>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</si>
  <si>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</si>
  <si>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</si>
  <si>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</si>
  <si>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</si>
  <si>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</si>
  <si>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</si>
  <si>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</si>
  <si>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</si>
  <si>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</si>
  <si>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</si>
  <si>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</si>
  <si>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</si>
  <si>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</si>
  <si>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</si>
  <si>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</si>
  <si>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</si>
  <si>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</si>
  <si>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</si>
  <si>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</si>
  <si>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</si>
  <si>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</si>
  <si>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</si>
  <si>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</si>
  <si>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</si>
  <si>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</si>
  <si>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</si>
  <si>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</si>
  <si>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</si>
  <si>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</si>
  <si>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</si>
  <si>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</si>
  <si>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</si>
  <si>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</si>
  <si>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</si>
  <si>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</si>
  <si>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</si>
  <si>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</si>
  <si>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</si>
  <si>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</si>
  <si>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</si>
  <si>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</si>
  <si>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</si>
  <si>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</si>
  <si>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</si>
  <si>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</si>
  <si>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</si>
  <si>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</si>
  <si>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</si>
  <si>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</si>
  <si>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</si>
  <si>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</si>
  <si>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</si>
  <si>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</si>
  <si>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</si>
  <si>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</si>
  <si>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</si>
  <si>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</si>
  <si>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</si>
  <si>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</si>
  <si>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</si>
  <si>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</si>
  <si>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</si>
  <si>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</si>
  <si>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</si>
  <si>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</si>
  <si>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</si>
  <si>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</si>
  <si>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</si>
  <si>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</si>
  <si>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</si>
  <si>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</si>
  <si>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</si>
  <si>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</si>
  <si>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</si>
  <si>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</si>
  <si>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</si>
  <si>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</si>
  <si>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</si>
  <si>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</si>
  <si>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</si>
  <si>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</si>
  <si>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</si>
  <si>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</si>
  <si>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</si>
  <si>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</si>
  <si>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</si>
  <si>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</si>
  <si>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</si>
  <si>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</si>
  <si>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</si>
  <si>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</si>
  <si>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</si>
  <si>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</si>
  <si>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</si>
  <si>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</si>
  <si>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</si>
  <si>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</si>
  <si>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</si>
  <si>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</si>
  <si>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</si>
  <si>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</si>
  <si>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</si>
  <si>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</si>
  <si>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</si>
  <si>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</si>
  <si>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</si>
  <si>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</si>
  <si>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</si>
  <si>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</si>
  <si>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</si>
  <si>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</si>
  <si>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</si>
  <si>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</si>
  <si>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</si>
  <si>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</si>
  <si>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</si>
  <si>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</si>
  <si>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</si>
  <si>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</si>
  <si>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</si>
  <si>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</si>
  <si>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</si>
  <si>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</si>
  <si>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</si>
  <si>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</si>
  <si>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</si>
  <si>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</si>
  <si>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</si>
  <si>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</si>
  <si>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</si>
  <si>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</si>
  <si>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</si>
  <si>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</si>
  <si>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</si>
  <si>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</si>
  <si>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</si>
  <si>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</si>
  <si>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</si>
  <si>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</si>
  <si>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</si>
  <si>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</si>
  <si>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</si>
  <si>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</si>
  <si>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</si>
  <si>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</si>
  <si>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</si>
  <si>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</si>
  <si>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</si>
  <si>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</si>
  <si>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</si>
  <si>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</si>
  <si>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</si>
  <si>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</si>
  <si>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</si>
  <si>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</si>
  <si>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</si>
  <si>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</si>
  <si>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</si>
  <si>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</si>
  <si>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</si>
  <si>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</si>
  <si>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</si>
  <si>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</si>
  <si>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</si>
  <si>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</si>
  <si>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</si>
  <si>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</si>
  <si>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</si>
  <si>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</si>
  <si>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</si>
  <si>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</si>
  <si>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</si>
  <si>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</si>
  <si>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</si>
  <si>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</si>
  <si>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</si>
  <si>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</si>
  <si>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</si>
  <si>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</si>
  <si>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</si>
  <si>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</si>
  <si>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</si>
  <si>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</si>
  <si>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</si>
  <si>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</si>
  <si>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</si>
  <si>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</si>
  <si>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</si>
  <si>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</si>
  <si>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</si>
  <si>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</si>
  <si>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</si>
  <si>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</si>
  <si>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</si>
  <si>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</si>
  <si>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</si>
  <si>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</si>
  <si>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</si>
  <si>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</si>
  <si>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</si>
  <si>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</si>
  <si>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</si>
  <si>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</si>
  <si>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</si>
  <si>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</si>
  <si>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</si>
  <si>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</si>
  <si>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</si>
  <si>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</si>
  <si>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</si>
  <si>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</si>
  <si>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</si>
  <si>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</si>
  <si>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</si>
  <si>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</si>
  <si>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</si>
  <si>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</si>
  <si>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</si>
  <si>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</si>
  <si>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</si>
  <si>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</si>
  <si>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</si>
  <si>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</si>
  <si>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</si>
  <si>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</si>
  <si>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</si>
  <si>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</si>
  <si>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</si>
  <si>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</si>
  <si>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</si>
  <si>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</si>
  <si>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</si>
  <si>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</si>
  <si>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</si>
  <si>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</si>
  <si>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</si>
  <si>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</si>
  <si>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</si>
  <si>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</si>
  <si>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</si>
  <si>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</si>
  <si>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</si>
  <si>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</si>
  <si>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</si>
  <si>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</si>
  <si>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</si>
  <si>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</si>
  <si>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</si>
  <si>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PCM-20251115-00001851
</t>
  </si>
  <si>
    <t xml:space="preserve">2025-11-15 14:23:36
</t>
  </si>
  <si>
    <t xml:space="preserve">60 min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</si>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</sst>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313.67149386573874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45976.619919791665</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45976.619919791665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45976.619919791665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45976.619919791665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45976.619919791665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45976.619919791665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45976.619919791665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45976.619919791665</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45976.619919791665</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45976.619919791665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45976.619919791665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45976.619919791665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45976.619919791665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45976.619919791665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45976.619919791665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45976.619919791665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45976.619919791665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45976.619919791665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45976.619919791665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45976.619919791665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45976.619919791665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45976.619919791665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45976.619919791665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45976.619919791665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45976.619919791665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45976.619919791665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45976.619919791665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45976.619919791665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45976.619919791665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45976.619919791665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45976.619919791665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45976.619919791665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45976.619919791665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45976.619919791665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45976.619919791665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45976.619919791665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45976.619919791665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45976.619919791665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45976.619919791665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45976.619919791665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45976.619919791665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45976.619919791665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45976.619919791665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45976.619919791665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45976.619919791665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45976.619919791665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45976.619919791665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45976.619919791665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45976.619919791665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45976.619919791665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45976.619919791665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45976.619919791665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45976.619919791665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45976.619919791665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45976.619919791665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45976.619919791665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45976.619919791665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45976.619919791665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45976.619919791665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45976.619919791665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45976.619919791665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45976.619919791665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45976.619919791665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45976.619919791665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45976.619919791665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45976.619919791665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45976.619919791665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45976.619919791665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45976.619919791665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45976.619919791665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45976.619919791665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45976.619919791665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45976.619919791665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45976.619919791665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45976.619919791665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45976.619919791665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45976.619919791665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45976.619919791665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45976.619919791665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45976.619919791665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45976.619919791665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45976.619919791665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45976.619919791665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45976.619919791665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45976.619919791665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45976.619919791665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45976.619919791665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45976.619919791665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45976.619919791665</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151.62008182870341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0.1835771990736248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8" t="s">
        <v>39110</v>
      </c>
      <c r="B5" s="18" t="str">
        <f>IFERROR(VLOOKUP(D5,DB!A:K,11,0),"")</f>
        <v>R2</v>
      </c>
      <c r="C5" s="18">
        <v>1</v>
      </c>
      <c r="D5" s="18" t="s">
        <v>18834</v>
      </c>
      <c r="E5" s="103" t="s">
        <v>39021</v>
      </c>
      <c r="F5" s="104">
        <v>45976.60769675926</v>
      </c>
      <c r="G5" s="105">
        <f ca="1">IFERROR(NOW()-F5,"-")</f>
        <v>1.2223032405017875E-2</v>
      </c>
      <c r="H5" s="157"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45976.619919791665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45976.619919791665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45976.619919791665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45976.619919791665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45976.619919791665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45976.619919791665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45976.619919791665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45976.619919791665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45976.619919791665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45976.619919791665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45976.619919791665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45976.619919791665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45976.619919791665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45976.619919791665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45976.619919791665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45976.619919791665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45976.619919791665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45976.619919791665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45976.619919791665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45976.619919791665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45976.619919791665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45976.619919791665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45976.619919791665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45976.619919791665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45976.619919791665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45976.619919791665</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45976.619919791665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45976.619919791665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45976.619919791665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45976.619919791665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45976.619919791665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45976.619919791665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45976.619919791665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45976.619919791665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45976.619919791665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45976.619919791665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45976.619919791665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45976.619919791665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45976.619919791665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45976.619919791665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45976.619919791665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45976.619919791665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45976.619919791665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45976.619919791665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45976.619919791665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45976.619919791665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45976.619919791665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45976.619919791665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45976.619919791665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45976.619919791665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45976.619919791665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45976.619919791665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45976.619919791665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45976.619919791665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45976.619919791665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45976.619919791665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45976.619919791665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45976.619919791665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45976.619919791665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45976.619919791665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45976.619919791665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45976.619919791665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45976.619919791665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45976.619919791665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45976.619919791665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45976.619919791665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45976.619919791665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45976.619919791665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45976.619919791665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45976.619919791665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45976.619919791665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45976.619919791665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45976.619919791665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45976.619919791665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45976.619919791665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45976.619919791665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45976.619919791665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45976.619919791665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45976.619919791665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45976.619919791665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45976.619919791665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45976.619919791665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45976.619919791665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45976.619919791665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45976.619919791665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45976.619919791665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45976.619919791665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45976.619919791665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45976.619919791665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45976.619919791665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45976.619919791665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45976.619919791665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45976.619919791665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45976.619919791665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45976.619919791665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45976.619919791665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45976.619919791665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45976.619919791665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45976.619919791665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45976.619919791665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45976.619919791665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45976.619919791665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45976.619919791665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45976.619919791665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45976.619919791665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45976.619919791665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45976.619919791665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45976.619919791665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45976.619919791665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45976.619919791665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45976.619919791665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45976.619919791665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45976.619919791665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45976.619919791665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45976.619919791665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45976.619919791665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45976.619919791665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45976.619919791665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45976.619919791665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45976.619919791665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45976.619919791665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45976.619919791665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45976.619919791665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45976.619919791665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45976.619919791665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45976.619919791665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45976.619919791665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45976.619919791665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45976.619919791665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45976.619919791665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45976.619919791665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45976.619919791665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45976.619919791665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45976.619919791665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45976.619919791665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45976.619919791665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45976.619919791665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45976.619919791665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45976.619919791665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45976.619919791665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45976.619919791665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45976.619919791665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45976.619919791665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45976.619919791665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45976.619919791665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45976.619919791665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45976.619919791665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45976.619919791665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45976.619919791665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45976.619919791665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45976.619919791665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45976.619919791665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45976.619919791665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45976.619919791665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45976.619919791665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45976.619919791665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45976.619919791665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45976.619919791665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45976.619919791665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45976.619919791665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45976.619919791665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45976.619919791665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45976.619919791665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45976.619919791665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45976.619919791665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45976.619919791665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45976.619919791665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45976.619919791665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45976.619919791665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45976.619919791665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45976.619919791665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45976.619919791665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45976.619919791665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45976.619919791665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45976.619919791665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45976.619919791665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45976.619919791665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45976.619919791665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45976.619919791665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45976.619919791665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45976.619919791665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45976.619919791665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45976.619919791665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45976.619919791665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45976.619919791665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45976.619919791665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45976.619919791665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45976.619919791665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45976.619919791665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45976.619919791665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45976.619919791665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45976.619919791665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45976.619919791665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45976.619919791665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45976.619919791665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45976.619919791665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45976.619919791665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45976.619919791665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45976.619919791665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45976.619919791665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45976.619919791665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45976.619919791665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45976.619919791665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45976.619919791665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45976.619919791665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45976.619919791665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45976.619919791665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45976.619919791665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45976.619919791665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45976.619919791665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45976.619919791665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45976.619919791665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45976.619919791665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45976.619919791665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45976.619919791665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45976.619919791665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45976.619919791665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45976.619919791665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45976.619919791665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45976.619919791665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45976.619919791665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45976.619919791665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45976.619919791665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45976.619919791665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45976.619919791665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45976.619919791665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45976.619919791665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45976.619919791665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45976.619919791665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45976.619919791665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45976.619919791665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45976.619919791665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45976.619919791665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45976.619919791665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45976.619919791665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45976.619919791665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45976.619919791665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45976.619919791665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45976.619919791665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45976.619919791665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45976.619919791665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45976.619919791665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45976.619919791665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45976.619919791665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45976.619919791665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45976.619919791665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45976.619919791665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45976.619919791665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45976.619919791665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45976.619919791665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45976.619919791665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45976.619919791665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45976.619919791665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45976.619919791665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45976.619919791665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45976.619919791665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45976.619919791665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45976.619919791665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45976.619919791665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45976.619919791665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45976.619919791665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45976.619919791665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45976.619919791665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45976.619919791665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45976.619919791665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45976.619919791665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45976.619919791665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45976.619919791665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45976.619919791665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45976.619919791665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45976.619919791665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45976.619919791665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45976.619919791665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45976.619919791665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45976.619919791665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45976.619919791665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45976.619919791665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45976.619919791665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45976.619919791665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45976.619919791665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45976.619919791665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45976.619919791665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45976.619919791665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45976.619919791665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45976.619919791665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45976.619919791665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45976.619919791665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45976.619919791665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45976.619919791665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45976.619919791665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45976.619919791665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45976.619919791665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45976.619919791665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45976.619919791665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45976.619919791665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45976.619919791665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45976.619919791665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45976.619919791665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45976.619919791665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45976.619919791665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45976.619919791665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45976.619919791665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45976.619919791665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45976.619919791665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45976.619919791665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45976.619919791665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45976.619919791665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45976.619919791665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45976.619919791665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45976.619919791665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45976.619919791665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45976.619919791665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45976.619919791665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45976.619919791665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45976.619919791665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45976.619919791665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45976.619919791665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45976.619919791665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45976.619919791665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45976.619919791665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45976.619919791665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45976.619919791665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45976.619919791665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45976.619919791665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45976.619919791665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45976.619919791665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45976.619919791665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45976.619919791665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45976.619919791665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45976.619919791665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45976.619919791665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45976.619919791665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45976.619919791665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45976.619919791665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45976.619919791665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45976.619919791665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45976.619919791665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45976.619919791665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45976.619919791665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45976.619919791665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45976.619919791665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45976.619919791665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45976.619919791665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45976.619919791665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45976.619919791665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45976.619919791665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45976.619919791665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45976.619919791665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45976.619919791665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45976.619919791665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45976.619919791665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45976.619919791665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45976.619919791665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45976.619919791665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45976.619919791665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45976.619919791665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45976.619919791665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45976.619919791665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45976.619919791665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45976.619919791665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45976.619919791665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45976.619919791665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45976.619919791665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45976.619919791665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45976.619919791665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45976.619919791665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45976.619919791665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45976.619919791665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45976.619919791665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45976.619919791665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45976.619919791665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45976.619919791665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45976.619919791665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45976.619919791665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45976.619919791665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45976.619919791665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45976.619919791665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45976.619919791665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45976.619919791665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45976.619919791665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45976.619919791665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45976.619919791665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45976.619919791665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45976.619919791665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45976.619919791665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45976.619919791665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45976.619919791665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45976.619919791665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45976.619919791665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45976.619919791665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45976.619919791665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45976.619919791665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45976.619919791665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45976.619919791665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45976.619919791665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45976.619919791665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45976.619919791665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45976.619919791665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45976.619919791665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45976.619919791665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45976.619919791665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45976.619919791665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45976.619919791665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45976.619919791665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45976.619919791665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45976.619919791665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45976.619919791665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45976.619919791665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45976.619919791665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45976.619919791665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45976.619919791665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45976.619919791665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45976.619919791665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45976.619919791665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45976.619919791665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45976.619919791665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45976.619919791665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45976.619919791665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45976.619919791665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45976.619919791665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45976.619919791665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45976.619919791665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45976.619919791665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45976.619919791665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45976.619919791665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45976.619919791665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45976.619919791665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45976.619919791665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45976.619919791665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45976.619919791665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45976.619919791665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45976.619919791665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45976.619919791665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45976.619919791665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45976.619919791665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45976.619919791665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45976.619919791665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45976.619919791665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45976.619919791665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45976.619919791665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45976.619919791665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45976.619919791665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45976.619919791665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45976.619919791665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45976.619919791665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45976.619919791665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45976.619919791665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45976.619919791665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45976.619919791665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45976.619919791665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45976.619919791665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45976.619919791665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45976.619919791665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45976.619919791665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45976.619919791665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45976.619919791665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45976.619919791665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45976.619919791665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45976.619919791665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45976.619919791665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45976.619919791665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45976.619919791665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45976.619919791665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45976.619919791665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45976.619919791665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45976.619919791665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45976.619919791665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45976.619919791665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45976.619919791665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45976.619919791665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45976.619919791665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45976.619919791665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45976.619919791665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45976.619919791665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45976.619919791665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45976.619919791665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45976.619919791665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45976.619919791665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45976.619919791665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45976.619919791665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45976.619919791665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45976.619919791665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45976.619919791665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45976.619919791665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45976.619919791665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45976.619919791665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45976.619919791665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45976.619919791665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45976.619919791665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45976.619919791665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45976.619919791665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45976.619919791665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45976.619919791665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45976.619919791665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45976.619919791665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45976.619919791665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45976.619919791665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45976.619919791665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45976.619919791665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45976.619919791665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45976.619919791665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45976.619919791665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45976.619919791665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45976.619919791665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45976.619919791665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45976.619919791665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45976.619919791665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45976.619919791665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45976.619919791665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45976.619919791665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45976.619919791665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45976.619919791665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45976.619919791665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45976.619919791665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45976.619919791665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45976.619919791665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45976.619919791665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45976.619919791665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45976.619919791665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45976.619919791665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45976.619919791665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45976.619919791665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45976.619919791665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45976.619919791665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45976.619919791665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45976.619919791665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45976.619919791665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45976.619919791665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45976.619919791665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45976.619919791665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45976.619919791665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45976.619919791665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45976.619919791665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45976.619919791665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45976.619919791665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45976.619919791665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45976.619919791665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45976.619919791665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45976.619919791665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45976.619919791665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45976.619919791665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45976.619919791665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45976.619919791665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45976.619919791665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45976.619919791665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45976.619919791665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45976.619919791665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45976.619919791665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45976.619919791665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45976.619919791665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45976.619919791665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45976.619919791665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45976.619919791665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45976.619919791665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45976.619919791665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45976.619919791665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45976.619919791665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45976.619919791665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45976.619919791665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45976.619919791665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45976.619919791665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45976.619919791665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45976.619919791665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45976.619919791665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45976.619919791665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45976.619919791665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45976.619919791665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45976.619919791665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45976.619919791665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45976.619919791665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45976.619919791665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45976.619919791665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45976.619919791665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45976.619919791665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45976.619919791665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45976.619919791665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45976.619919791665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45976.619919791665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45976.619919791665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45976.619919791665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45976.619919791665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45976.619919791665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45976.619919791665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45976.619919791665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45976.619919791665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45976.619919791665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45976.619919791665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45976.619919791665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45976.619919791665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45976.619919791665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45976.619919791665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45976.619919791665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45976.619919791665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45976.619919791665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45976.619919791665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45976.619919791665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45976.619919791665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45976.619919791665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45976.619919791665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45976.619919791665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45976.619919791665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45976.619919791665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45976.619919791665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45976.619919791665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45976.619919791665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45976.619919791665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45976.619919791665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45976.619919791665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45976.619919791665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45976.619919791665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45976.619919791665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45976.619919791665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45976.619919791665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45976.619919791665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45976.619919791665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45976.619919791665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45976.619919791665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45976.619919791665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45976.619919791665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45976.619919791665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45976.619919791665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45976.619919791665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45976.619919791665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45976.619919791665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45976.619919791665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45976.619919791665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45976.619919791665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45976.619919791665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45976.619919791665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45976.619919791665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45976.619919791665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45976.619919791665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45976.619919791665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45976.619919791665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45976.619919791665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45976.619919791665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45976.619919791665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45976.619919791665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45976.619919791665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45976.619919791665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45976.619919791665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45976.619919791665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45976.619919791665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45976.619919791665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45976.619919791665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45976.619919791665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45976.619919791665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45976.619919791665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45976.619919791665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45976.619919791665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45976.619919791665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45976.619919791665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45976.619919791665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45976.619919791665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45976.619919791665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45976.619919791665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45976.619919791665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45976.619919791665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45976.619919791665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45976.619919791665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45976.619919791665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45976.619919791665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45976.619919791665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45976.619919791665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45976.619919791665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45976.619919791665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45976.619919791665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45976.619919791665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45976.619919791665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45976.619919791665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45976.619919791665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45976.619919791665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45976.619919791665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45976.619919791665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45976.619919791665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45976.619919791665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45976.619919791665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45976.619919791665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45976.619919791665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45976.619919791665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45976.619919791665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45976.619919791665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45976.619919791665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45976.619919791665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45976.619919791665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45976.619919791665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45976.619919791665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45976.619919791665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45976.619919791665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45976.619919791665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45976.619919791665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45976.619919791665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45976.619919791665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45976.619919791665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45976.619919791665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45976.619919791665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45976.619919791665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45976.619919791665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45976.619919791665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45976.619919791665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45976.619919791665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45976.619919791665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45976.619919791665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45976.619919791665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45976.619919791665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45976.619919791665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45976.619919791665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45976.619919791665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45976.619919791665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45976.619919791665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45976.619919791665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45976.619919791665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45976.619919791665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45976.619919791665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45976.619919791665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45976.619919791665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45976.619919791665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45976.619919791665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45976.619919791665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45976.619919791665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45976.619919791665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45976.619919791665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45976.619919791665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45976.619919791665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45976.619919791665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45976.619919791665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45976.619919791665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45976.619919791665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45976.619919791665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45976.619919791665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45976.619919791665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45976.619919791665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45976.619919791665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45976.619919791665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45976.619919791665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45976.619919791665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45976.619919791665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45976.619919791665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45976.619919791665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45976.619919791665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45976.619919791665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45976.619919791665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45976.619919791665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45976.619919791665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45976.619919791665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45976.619919791665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45976.619919791665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45976.619919791665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45976.619919791665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45976.619919791665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45976.619919791665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45976.619919791665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45976.619919791665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45976.619919791665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45976.619919791665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45976.619919791665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45976.619919791665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45976.619919791665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45976.619919791665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45976.619919791665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45976.619919791665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45976.619919791665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45976.619919791665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45976.619919791665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45976.619919791665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45976.619919791665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45976.619919791665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45976.619919791665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45976.619919791665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45976.619919791665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45976.619919791665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45976.619919791665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45976.619919791665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45976.619919791665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45976.619919791665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45976.619919791665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45976.619919791665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45976.619919791665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45976.619919791665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45976.619919791665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45976.619919791665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45976.619919791665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45976.619919791665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45976.619919791665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45976.619919791665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45976.619919791665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45976.619919791665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45976.619919791665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45976.619919791665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45976.619919791665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45976.619919791665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45976.619919791665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45976.619919791665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45976.619919791665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45976.619919791665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45976.619919791665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45976.619919791665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45976.619919791665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45976.619919791665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45976.619919791665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45976.619919791665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45976.619919791665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45976.619919791665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45976.619919791665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45976.619919791665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45976.619919791665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45976.619919791665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45976.619919791665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45976.619919791665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45976.619919791665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45976.619919791665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45976.619919791665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45976.619919791665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45976.619919791665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45976.619919791665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45976.619919791665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45976.619919791665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45976.619919791665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45976.619919791665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45976.619919791665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45976.619919791665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45976.619919791665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45976.619919791665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45976.619919791665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45976.619919791665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45976.619919791665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45976.619919791665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45976.619919791665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45976.619919791665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45976.619919791665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45976.619919791665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45976.619919791665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45976.619919791665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45976.619919791665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45976.619919791665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45976.619919791665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45976.619919791665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45976.619919791665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45976.619919791665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45976.619919791665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45976.619919791665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45976.619919791665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45976.619919791665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45976.619919791665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45976.619919791665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45976.619919791665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45976.619919791665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45976.619919791665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45976.619919791665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45976.619919791665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45976.619919791665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45976.619919791665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45976.619919791665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45976.619919791665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45976.619919791665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45976.619919791665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45976.619919791665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45976.619919791665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45976.619919791665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45976.619919791665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45976.619919791665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45976.619919791665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45976.619919791665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45976.619919791665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45976.619919791665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45976.619919791665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45976.619919791665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45976.619919791665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45976.619919791665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45976.619919791665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45976.619919791665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45976.619919791665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45976.619919791665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45976.619919791665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45976.619919791665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45976.619919791665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45976.619919791665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45976.619919791665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45976.619919791665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45976.619919791665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45976.619919791665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45976.619919791665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45976.619919791665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45976.619919791665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45976.619919791665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45976.619919791665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45976.619919791665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45976.619919791665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45976.619919791665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45976.619919791665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45976.619919791665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45976.619919791665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45976.619919791665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45976.619919791665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45976.619919791665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45976.619919791665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45976.619919791665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45976.619919791665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45976.619919791665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45976.619919791665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45976.619919791665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45976.619919791665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45976.619919791665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45976.619919791665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45976.619919791665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45976.619919791665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45976.619919791665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45976.619919791665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45976.619919791665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45976.619919791665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45976.619919791665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45976.619919791665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45976.619919791665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45976.619919791665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45976.619919791665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45976.619919791665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45976.619919791665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45976.619919791665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45976.619919791665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45976.619919791665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45976.619919791665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45976.619919791665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45976.619919791665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45976.619919791665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45976.619919791665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45976.619919791665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45976.619919791665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45976.619919791665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45976.619919791665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45976.619919791665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45976.619919791665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45976.619919791665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45976.619919791665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45976.619919791665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45976.619919791665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45976.619919791665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45976.619919791665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45976.619919791665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45976.619919791665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45976.619919791665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45976.619919791665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45976.619919791665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45976.619919791665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45976.619919791665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45976.619919791665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45976.619919791665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45976.619919791665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45976.619919791665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45976.619919791665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45976.619919791665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45976.619919791665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45976.619919791665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45976.619919791665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45976.619919791665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45976.619919791665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45976.619919791665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45976.619919791665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45976.619919791665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45976.619919791665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45976.619919791665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45976.619919791665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45976.619919791665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45976.619919791665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45976.619919791665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45976.619919791665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45976.619919791665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45976.619919791665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45976.619919791665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45976.619919791665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45976.619919791665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45976.619919791665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45976.619919791665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45976.619919791665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45976.619919791665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45976.619919791665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45976.619919791665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45976.619919791665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45976.619919791665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45976.619919791665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45976.619919791665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45976.619919791665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45976.619919791665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45976.619919791665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45976.619919791665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45976.619919791665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45976.619919791665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45976.619919791665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45976.619919791665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45976.619919791665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45976.619919791665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45976.619919791665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45976.619919791665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45976.619919791665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45976.619919791665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45976.619919791665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45976.619919791665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45976.619919791665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45976.619919791665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45976.619919791665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45976.619919791665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45976.619919791665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45976.619919791665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45976.619919791665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45976.619919791665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45976.619919791665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45976.619919791665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45976.619919791665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45976.619919791665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45976.619919791665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45976.619919791665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45976.619919791665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45976.619919791665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45976.619919791665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45976.619919791665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45976.619919791665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45976.619919791665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45976.619919791665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45976.619919791665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45976.619919791665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45976.619919791665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45976.619919791665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273.13920219906868</v>
      </c>
      <c r="H2" s="96">
        <v>45703.474768518521</v>
      </c>
      <c r="I2" s="96" t="str">
        <f>IFERROR(VLOOKUP(D2,DB!A:F,6,0),"")</f>
        <v>SCECO</v>
      </c>
      <c r="J2" s="96" t="str">
        <f>IFERROR(VLOOKUP(D2,DB!A:G,7,0),"")</f>
        <v>Dead</v>
      </c>
      <c r="K2" s="98" t="s">
        <v>39114</v>
      </c>
      <c r="L2" s="92" t="str">
        <f>IFERROR(VLOOKUP(D2,DB!A:I,9,0),"")</f>
        <v>Latis</v>
      </c>
    </row>
    <row r="3" spans="1:16" ht="28.5" customHeight="1">
      <c r="A3" s="135" t="s">
        <v>39115</v>
      </c>
      <c r="B3" s="135" t="str">
        <f>IFERROR(VLOOKUP(D3,DB!A:K,11,0),"")</f>
        <v>R4</v>
      </c>
      <c r="C3" s="94">
        <v>2</v>
      </c>
      <c r="D3" s="92" t="s">
        <v>39116</v>
      </c>
      <c r="E3" s="95" t="s">
        <v>39021</v>
      </c>
      <c r="F3" s="96">
        <v>45976.452013888891</v>
      </c>
      <c r="G3" s="97">
        <f ca="1">IFERROR(NOW()-F3,"")</f>
        <v>0.16790590277378215</v>
      </c>
      <c r="H3" s="96">
        <v>45976.444687499999</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97">
        <f ca="1">IFERROR(NOW()-F4,"")</f>
        <v>45976.619919791665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45976.619919791665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45976.619919791665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45976.619919791665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45976.619919791665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45976.619919791665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45976.619919791665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45976.619919791665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45976.619919791665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45976.619919791665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45976.619919791665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45976.619919791665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45976.619919791665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45976.619919791665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45976.619919791665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45976.619919791665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45976.619919791665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45976.619919791665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45976.619919791665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45976.619919791665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45976.619919791665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45976.619919791665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45976.619919791665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45976.619919791665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45976.619919791665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45976.619919791665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45976.619919791665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45976.619919791665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45976.619919791665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45976.619919791665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45976.619919791665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45976.619919791665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45976.619919791665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45976.619919791665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45976.619919791665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45976.619919791665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45976.619919791665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45976.619919791665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45976.619919791665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45976.619919791665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45976.619919791665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45976.619919791665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45976.619919791665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45976.619919791665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45976.619919791665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45976.619919791665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45976.619919791665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45976.619919791665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45976.619919791665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45976.619919791665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45976.619919791665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45976.619919791665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45976.619919791665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45976.619919791665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45976.619919791665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45976.619919791665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45976.619919791665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45976.619919791665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45976.619919791665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45976.619919791665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45976.619919791665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45976.619919791665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45976.619919791665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45976.619919791665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45976.619919791665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45976.619919791665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45976.619919791665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45976.619919791665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45976.619919791665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45976.619919791665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45976.619919791665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45976.619919791665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45976.619919791665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45976.619919791665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45976.619919791665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45976.619919791665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45976.619919791665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45976.619919791665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45976.619919791665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45976.619919791665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45976.619919791665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45976.619919791665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45976.619919791665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45976.619919791665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45976.619919791665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45976.619919791665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45976.619919791665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45976.619919791665</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84.787859606476559</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50.431042476848233</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 ca="1" si="1">IFERROR(NOW()-F4,"")</f>
        <v>27.958808680552465</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33539</v>
      </c>
      <c r="E6" s="124" t="s">
        <v>39102</v>
      </c>
      <c r="F6" s="124"/>
      <c r="G6" s="126">
        <f t="shared" ref="G6:G45" ca="1" si="2">IFERROR(NOW()-F6,"")</f>
        <v>45976.619919791665</v>
      </c>
      <c r="H6" s="125">
        <v>45976.204270833332</v>
      </c>
      <c r="I6" s="124" t="str">
        <f>IFERROR(VLOOKUP(D6,DB!A:F,6,0),"")</f>
        <v>SCECO</v>
      </c>
      <c r="J6" s="124" t="str">
        <f>IFERROR(VLOOKUP(D6,DB!A:G,7,0),"")</f>
        <v>No BB Design</v>
      </c>
      <c r="K6" s="124" t="s">
        <v>39127</v>
      </c>
      <c r="L6" s="124" t="str">
        <f>IFERROR(VLOOKUP(D6,DB!A:I,9,0),"")</f>
        <v>Latis</v>
      </c>
    </row>
    <row r="7" spans="1:13">
      <c r="A7" s="124"/>
      <c r="B7" s="124" t="str">
        <f>IFERROR(VLOOKUP(D7,DB!A:K,11,0),"")</f>
        <v/>
      </c>
      <c r="C7" s="124"/>
      <c r="D7" s="156"/>
      <c r="E7" s="124"/>
      <c r="F7" s="124"/>
      <c r="G7" s="126">
        <f t="shared" ca="1" si="2"/>
        <v>45976.619919791665</v>
      </c>
      <c r="H7" s="125"/>
      <c r="I7" s="124" t="str">
        <f>IFERROR(VLOOKUP(D7,DB!A:F,6,0),"")</f>
        <v/>
      </c>
      <c r="J7" s="124" t="str">
        <f>IFERROR(VLOOKUP(D7,DB!A:G,7,0),"")</f>
        <v/>
      </c>
      <c r="K7" s="124"/>
      <c r="L7" s="124" t="str">
        <f>IFERROR(VLOOKUP(D7,DB!A:I,9,0),"")</f>
        <v/>
      </c>
    </row>
    <row r="8" spans="1:13">
      <c r="A8" s="124"/>
      <c r="B8" s="124" t="str">
        <f>IFERROR(VLOOKUP(D8,DB!A:K,11,0),"")</f>
        <v/>
      </c>
      <c r="C8" s="124"/>
      <c r="D8" s="159"/>
      <c r="E8" s="124"/>
      <c r="F8" s="124"/>
      <c r="G8" s="126">
        <f t="shared" ca="1" si="2"/>
        <v>45976.619919791665</v>
      </c>
      <c r="H8" s="125"/>
      <c r="I8" s="124" t="str">
        <f>IFERROR(VLOOKUP(D8,DB!A:F,6,0),"")</f>
        <v/>
      </c>
      <c r="J8" s="124" t="str">
        <f>IFERROR(VLOOKUP(D8,DB!A:G,7,0),"")</f>
        <v/>
      </c>
      <c r="K8" s="124"/>
      <c r="L8" s="124" t="str">
        <f>IFERROR(VLOOKUP(D8,DB!A:I,9,0),"")</f>
        <v/>
      </c>
    </row>
    <row r="9" spans="1:13">
      <c r="A9" s="124"/>
      <c r="B9" s="124" t="str">
        <f>IFERROR(VLOOKUP(D9,DB!A:K,11,0),"")</f>
        <v>R4</v>
      </c>
      <c r="C9" s="124"/>
      <c r="D9" s="124" t="s">
        <v>31994</v>
      </c>
      <c r="E9" s="124"/>
      <c r="F9" s="124"/>
      <c r="G9" s="126">
        <f t="shared" ca="1" si="2"/>
        <v>45976.619919791665</v>
      </c>
      <c r="H9" s="125"/>
      <c r="I9" s="124" t="str">
        <f>IFERROR(VLOOKUP(D9,DB!A:F,6,0),"")</f>
        <v>SCECO</v>
      </c>
      <c r="J9" s="124" t="str">
        <f>IFERROR(VLOOKUP(D9,DB!A:G,7,0),"")</f>
        <v>In progress</v>
      </c>
      <c r="K9" s="124"/>
      <c r="L9" s="124" t="str">
        <f>IFERROR(VLOOKUP(D9,DB!A:I,9,0),"")</f>
        <v>Latis</v>
      </c>
    </row>
    <row r="10" spans="1:13">
      <c r="A10" s="124"/>
      <c r="B10" s="124" t="str">
        <f>IFERROR(VLOOKUP(D10,DB!A:K,11,0),"")</f>
        <v/>
      </c>
      <c r="C10" s="124"/>
      <c r="D10" s="124"/>
      <c r="E10" s="124"/>
      <c r="F10" s="124"/>
      <c r="G10" s="126">
        <f t="shared" ca="1" si="2"/>
        <v>45976.619919791665</v>
      </c>
      <c r="H10" s="125"/>
      <c r="I10" s="124" t="str">
        <f>IFERROR(VLOOKUP(D10,DB!A:F,6,0),"")</f>
        <v/>
      </c>
      <c r="J10" s="124" t="str">
        <f>IFERROR(VLOOKUP(D10,DB!A:G,7,0),"")</f>
        <v/>
      </c>
      <c r="K10" s="124"/>
      <c r="L10" s="124" t="str">
        <f>IFERROR(VLOOKUP(D10,DB!A:I,9,0),"")</f>
        <v/>
      </c>
    </row>
    <row r="11" spans="1:13">
      <c r="A11" s="124"/>
      <c r="B11" s="124" t="str">
        <f>IFERROR(VLOOKUP(D11,DB!A:K,11,0),"")</f>
        <v>R4</v>
      </c>
      <c r="C11" s="124"/>
      <c r="D11" s="124" t="s">
        <v>34963</v>
      </c>
      <c r="E11" s="124"/>
      <c r="F11" s="124"/>
      <c r="G11" s="126">
        <f t="shared" ca="1" si="2"/>
        <v>45976.619919791665</v>
      </c>
      <c r="H11" s="124"/>
      <c r="I11" s="124" t="str">
        <f>IFERROR(VLOOKUP(D11,DB!A:F,6,0),"")</f>
        <v>SCECO</v>
      </c>
      <c r="J11" s="124" t="str">
        <f>IFERROR(VLOOKUP(D11,DB!A:G,7,0),"")</f>
        <v>Good</v>
      </c>
      <c r="K11" s="124"/>
      <c r="L11" s="124" t="str">
        <f>IFERROR(VLOOKUP(D11,DB!A:I,9,0),"")</f>
        <v>Latis</v>
      </c>
    </row>
    <row r="12" spans="1:13">
      <c r="A12" s="124"/>
      <c r="B12" s="124" t="str">
        <f>IFERROR(VLOOKUP(D12,DB!A:K,11,0),"")</f>
        <v/>
      </c>
      <c r="C12" s="124"/>
      <c r="D12" s="124"/>
      <c r="E12" s="124"/>
      <c r="F12" s="124"/>
      <c r="G12" s="126">
        <f t="shared" ca="1" si="2"/>
        <v>45976.619919791665</v>
      </c>
      <c r="H12" s="124"/>
      <c r="I12" s="124" t="str">
        <f>IFERROR(VLOOKUP(D12,DB!A:F,6,0),"")</f>
        <v/>
      </c>
      <c r="J12" s="124" t="str">
        <f>IFERROR(VLOOKUP(D12,DB!A:G,7,0),"")</f>
        <v/>
      </c>
      <c r="K12" s="124"/>
      <c r="L12" s="124" t="str">
        <f>IFERROR(VLOOKUP(D12,DB!A:I,9,0),"")</f>
        <v/>
      </c>
    </row>
    <row r="13" spans="1:13">
      <c r="A13" s="124"/>
      <c r="B13" s="124" t="str">
        <f>IFERROR(VLOOKUP(D13,DB!A:K,11,0),"")</f>
        <v>R4</v>
      </c>
      <c r="C13" s="124"/>
      <c r="D13" s="124" t="s">
        <v>34914</v>
      </c>
      <c r="E13" s="124"/>
      <c r="F13" s="124"/>
      <c r="G13" s="126">
        <f t="shared" ca="1" si="2"/>
        <v>45976.619919791665</v>
      </c>
      <c r="H13" s="124"/>
      <c r="I13" s="124" t="str">
        <f>IFERROR(VLOOKUP(D13,DB!A:F,6,0),"")</f>
        <v>SCECO</v>
      </c>
      <c r="J13" s="124" t="str">
        <f>IFERROR(VLOOKUP(D13,DB!A:G,7,0),"")</f>
        <v>Good</v>
      </c>
      <c r="K13" s="124"/>
      <c r="L13" s="124" t="str">
        <f>IFERROR(VLOOKUP(D13,DB!A:I,9,0),"")</f>
        <v>Latis</v>
      </c>
    </row>
    <row r="14" spans="1:13">
      <c r="A14" s="124"/>
      <c r="B14" s="124" t="str">
        <f>IFERROR(VLOOKUP(D14,DB!A:K,11,0),"")</f>
        <v/>
      </c>
      <c r="C14" s="124"/>
      <c r="D14" s="124"/>
      <c r="E14" s="124"/>
      <c r="F14" s="124"/>
      <c r="G14" s="126">
        <f t="shared" ca="1" si="2"/>
        <v>45976.619919791665</v>
      </c>
      <c r="H14" s="124"/>
      <c r="I14" s="124" t="str">
        <f>IFERROR(VLOOKUP(D14,DB!A:F,6,0),"")</f>
        <v/>
      </c>
      <c r="J14" s="124" t="str">
        <f>IFERROR(VLOOKUP(D14,DB!A:G,7,0),"")</f>
        <v/>
      </c>
      <c r="K14" s="124"/>
      <c r="L14" s="124" t="str">
        <f>IFERROR(VLOOKUP(D14,DB!A:I,9,0),"")</f>
        <v/>
      </c>
    </row>
    <row r="15" spans="1:13">
      <c r="A15" s="124"/>
      <c r="B15" s="124" t="str">
        <f>IFERROR(VLOOKUP(D15,DB!A:K,11,0),"")</f>
        <v>R5</v>
      </c>
      <c r="C15" s="124"/>
      <c r="D15" s="124" t="s">
        <v>32957</v>
      </c>
      <c r="E15" s="124"/>
      <c r="F15" s="124"/>
      <c r="G15" s="126">
        <f t="shared" ca="1" si="2"/>
        <v>45976.619919791665</v>
      </c>
      <c r="H15" s="124"/>
      <c r="I15" s="124" t="str">
        <f>IFERROR(VLOOKUP(D15,DB!A:F,6,0),"")</f>
        <v>SCECO</v>
      </c>
      <c r="J15" s="124" t="str">
        <f>IFERROR(VLOOKUP(D15,DB!A:G,7,0),"")</f>
        <v>Dead</v>
      </c>
      <c r="K15" s="124"/>
      <c r="L15" s="124" t="str">
        <f>IFERROR(VLOOKUP(D15,DB!A:I,9,0),"")</f>
        <v>Latis</v>
      </c>
    </row>
    <row r="16" spans="1:13">
      <c r="A16" s="124"/>
      <c r="B16" s="124" t="str">
        <f>IFERROR(VLOOKUP(D16,DB!A:K,11,0),"")</f>
        <v/>
      </c>
      <c r="C16" s="124"/>
      <c r="D16" s="124"/>
      <c r="E16" s="124"/>
      <c r="F16" s="124"/>
      <c r="G16" s="126">
        <f t="shared" ca="1" si="2"/>
        <v>45976.619919791665</v>
      </c>
      <c r="H16" s="124"/>
      <c r="I16" s="124" t="str">
        <f>IFERROR(VLOOKUP(D16,DB!A:F,6,0),"")</f>
        <v/>
      </c>
      <c r="J16" s="124" t="str">
        <f>IFERROR(VLOOKUP(D16,DB!A:G,7,0),"")</f>
        <v/>
      </c>
      <c r="K16" s="124"/>
      <c r="L16" s="124" t="str">
        <f>IFERROR(VLOOKUP(D16,DB!A:I,9,0),"")</f>
        <v/>
      </c>
    </row>
    <row r="17" spans="1:12">
      <c r="A17" s="124"/>
      <c r="B17" s="124" t="str">
        <f>IFERROR(VLOOKUP(D17,DB!A:K,11,0),"")</f>
        <v>R5</v>
      </c>
      <c r="C17" s="124"/>
      <c r="D17" s="124" t="s">
        <v>31655</v>
      </c>
      <c r="E17" s="124"/>
      <c r="F17" s="124"/>
      <c r="G17" s="126">
        <f t="shared" ca="1" si="2"/>
        <v>45976.619919791665</v>
      </c>
      <c r="H17" s="124"/>
      <c r="I17" s="124" t="str">
        <f>IFERROR(VLOOKUP(D17,DB!A:F,6,0),"")</f>
        <v>SCECO</v>
      </c>
      <c r="J17" s="124" t="str">
        <f>IFERROR(VLOOKUP(D17,DB!A:G,7,0),"")</f>
        <v>Good</v>
      </c>
      <c r="K17" s="124"/>
      <c r="L17" s="124" t="str">
        <f>IFERROR(VLOOKUP(D17,DB!A:I,9,0),"")</f>
        <v>Latis</v>
      </c>
    </row>
    <row r="18" spans="1:12">
      <c r="A18" s="124"/>
      <c r="B18" s="124" t="str">
        <f>IFERROR(VLOOKUP(D18,DB!A:K,11,0),"")</f>
        <v/>
      </c>
      <c r="C18" s="124"/>
      <c r="D18" s="124"/>
      <c r="E18" s="124"/>
      <c r="F18" s="124"/>
      <c r="G18" s="126">
        <f t="shared" ca="1" si="2"/>
        <v>45976.619919791665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45976.619919791665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45976.619919791665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45976.619919791665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45976.619919791665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45976.619919791665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45976.619919791665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45976.619919791665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45976.619919791665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45976.619919791665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45976.619919791665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45976.619919791665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45976.619919791665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45976.619919791665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45976.619919791665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45976.619919791665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45976.619919791665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45976.619919791665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45976.619919791665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45976.619919791665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45976.619919791665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45976.619919791665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45976.619919791665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45976.619919791665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45976.619919791665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45976.619919791665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45976.619919791665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45976.619919791665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45976.619919791665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45976.619919791665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45976.619919791665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45976.619919791665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45976.619919791665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45976.619919791665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45976.619919791665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45976.619919791665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45976.619919791665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45976.619919791665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45976.619919791665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45976.619919791665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45976.619919791665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45976.619919791665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45976.619919791665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45976.619919791665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45976.619919791665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45976.619919791665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45976.619919791665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45976.619919791665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45976.619919791665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45976.619919791665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45976.619919791665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45976.619919791665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45976.619919791665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45976.619919791665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45976.619919791665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45976.619919791665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45976.619919791665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45976.619919791665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45976.619919791665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45976.619919791665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45976.619919791665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45976.619919791665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45976.619919791665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45976.619919791665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45976.619919791665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45976.619919791665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45976.619919791665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45976.619919791665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45976.619919791665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45976.619919791665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45976.619919791665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45976.619919791665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45976.619919791665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45976.619919791665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45976.619919791665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45976.619919791665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45976.619919791665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45976.619919791665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45976.619919791665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45976.619919791665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45976.619919791665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45976.619919791665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45976.619919791665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45976.619919791665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45976.619919791665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45976.619919791665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45976.619919791665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45976.619919791665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45976.619919791665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45976.619919791665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45976.619919791665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45976.619919791665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45976.619919791665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45976.619919791665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45976.619919791665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45976.619919791665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45976.619919791665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45976.619919791665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45976.619919791665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45976.619919791665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45976.619919791665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45976.619919791665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45976.619919791665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45976.619919791665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45976.619919791665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45976.619919791665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45976.619919791665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45976.619919791665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45976.619919791665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45976.619919791665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45976.619919791665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45976.619919791665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45976.619919791665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45976.619919791665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45976.619919791665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45976.619919791665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45976.619919791665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45976.619919791665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45976.619919791665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45976.619919791665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45976.619919791665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45976.619919791665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45976.619919791665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45976.619919791665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45976.619919791665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45976.619919791665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45976.619919791665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45976.619919791665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45976.619919791665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45976.619919791665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45976.619919791665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45976.619919791665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45976.619919791665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45976.619919791665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45976.619919791665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45976.619919791665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45976.619919791665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45976.619919791665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45976.619919791665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45976.619919791665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45976.619919791665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45976.619919791665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45976.619919791665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45976.619919791665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45976.619919791665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45976.619919791665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45976.619919791665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45976.619919791665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45976.619919791665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45976.619919791665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45976.619919791665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45976.619919791665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45976.619919791665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45976.619919791665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45976.619919791665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45976.619919791665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45976.619919791665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45976.619919791665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45976.619919791665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45976.619919791665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45976.619919791665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45976.619919791665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45976.619919791665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45976.619919791665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45976.619919791665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45976.619919791665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45976.619919791665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45976.619919791665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45976.619919791665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45976.619919791665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45976.619919791665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45976.619919791665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45976.619919791665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45976.619919791665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45976.619919791665</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37870</v>
      </c>
      <c r="E2" s="124" t="s">
        <v>39021</v>
      </c>
      <c r="F2" s="143">
        <v>45976.598136574074</v>
      </c>
      <c r="G2" s="105">
        <f t="shared" ref="G2:G17" ca="1" si="0">IFERROR(NOW()-F2,"-")</f>
        <v>2.1783217591291759E-2</v>
      </c>
      <c r="H2" s="143">
        <v>45976.592048611114</v>
      </c>
      <c r="I2" s="141" t="str">
        <f>IFERROR(VLOOKUP(D2,DB!A:F,6,0),"")</f>
        <v>SCECO</v>
      </c>
      <c r="J2" s="141" t="str">
        <f>IFERROR(VLOOKUP(D2,DB!A:G,7,0),"")</f>
        <v>No BB Shifted</v>
      </c>
      <c r="K2" s="144" t="s">
        <v>39129</v>
      </c>
      <c r="L2" s="145" t="str">
        <f>IFERROR(VLOOKUP(D2,DB!A:I,9,0),"")</f>
        <v>Latis</v>
      </c>
    </row>
    <row r="3" spans="1:16382" ht="31.5" customHeight="1">
      <c r="A3" s="140"/>
      <c r="B3" s="141" t="str">
        <f>IFERROR(VLOOKUP(D3,DB!A:K,11,0),"")</f>
        <v/>
      </c>
      <c r="C3" s="142"/>
      <c r="D3" s="141"/>
      <c r="E3" s="124"/>
      <c r="F3" s="143"/>
      <c r="G3" s="105">
        <f t="shared" ca="1" si="0"/>
        <v>45976.619919791665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45976.619919791665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45976.619919791665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45976.619919791665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45976.619919791665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45976.619919791665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45976.619919791665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45976.619919791665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45976.619919791665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45976.619919791665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45976.619919791665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45976.619919791665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45976.619919791665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45976.619919791665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45976.619919791665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45976.619919791665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45976.619919791665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45976.619919791665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45976.619919791665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45976.619919791665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45976.619919791665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45976.619919791665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45976.619919791665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45976.619919791665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45976.619919791665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45976.619919791665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45976.619919791665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45976.619919791665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45976.619919791665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45976.619919791665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45976.619919791665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45976.619919791665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45976.619919791665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45976.619919791665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45976.619919791665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45976.619919791665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45976.619919791665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45976.619919791665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45976.619919791665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45976.619919791665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45976.619919791665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45976.619919791665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45976.619919791665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45976.619919791665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45976.619919791665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45976.619919791665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45976.619919791665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45976.619919791665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45976.619919791665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45976.619919791665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45976.619919791665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45976.619919791665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45976.619919791665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45976.619919791665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45976.619919791665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45976.619919791665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45976.619919791665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45976.619919791665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45976.619919791665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45976.619919791665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45976.619919791665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45976.619919791665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45976.619919791665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45976.619919791665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45976.619919791665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45976.619919791665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45976.619919791665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45976.619919791665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45976.619919791665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45976.619919791665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45976.619919791665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45976.619919791665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45976.619919791665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45976.619919791665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45976.619919791665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45976.619919791665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45976.619919791665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45976.619919791665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45976.619919791665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45976.619919791665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45976.619919791665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45976.619919791665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45976.619919791665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45976.619919791665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45976.619919791665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45976.619919791665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45976.619919791665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45976.619919791665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45976.619919791665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45976.619919791665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45976.619919791665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45976.619919791665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45976.619919791665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45976.619919791665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45976.619919791665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45976.619919791665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45976.619919791665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45976.619919791665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45976.619919791665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45976.619919791665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45976.619919791665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45976.619919791665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45976.619919791665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45976.619919791665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45976.619919791665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45976.619919791665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45976.619919791665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45976.619919791665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45976.619919791665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45976.619919791665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45976.619919791665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45976.619919791665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45976.619919791665</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