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818" documentId="120_S{2AC9BD13-BADA-5192-A53E-5A8FF88502F6}" xr6:coauthVersionLast="47" xr6:coauthVersionMax="47" xr10:uidLastSave="{1670F0CA-34B6-45E9-AA34-7EEB79A38610}"/>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 i="3" l="1"/>
  <c r="D3" i="3"/>
  <c r="D4" i="3"/>
  <c r="B2" i="9"/>
  <c r="B3" i="9"/>
  <c r="B4" i="9"/>
  <c r="G2" i="9"/>
  <c r="L3" i="4"/>
  <c r="L4" i="4"/>
  <c r="L5" i="4"/>
  <c r="L6" i="4"/>
  <c r="L7" i="4"/>
  <c r="L8" i="4"/>
  <c r="L9" i="4"/>
  <c r="L10" i="4"/>
  <c r="L11" i="4"/>
  <c r="L12" i="4"/>
  <c r="L13" i="4"/>
  <c r="L14" i="4"/>
  <c r="L15" i="4"/>
  <c r="L16" i="4"/>
  <c r="L17" i="4"/>
  <c r="L18" i="4"/>
  <c r="L19" i="4"/>
  <c r="L20" i="4"/>
  <c r="L21" i="4"/>
  <c r="L22" i="4"/>
  <c r="L23" i="4"/>
  <c r="L24" i="4"/>
  <c r="L25" i="4"/>
  <c r="L26" i="4"/>
  <c r="I3" i="4"/>
  <c r="J3" i="4"/>
  <c r="I4" i="4"/>
  <c r="J4" i="4"/>
  <c r="I5" i="4"/>
  <c r="J5" i="4"/>
  <c r="I6" i="4"/>
  <c r="J6" i="4"/>
  <c r="I7" i="4"/>
  <c r="J7" i="4"/>
  <c r="I8" i="4"/>
  <c r="J8" i="4"/>
  <c r="I9" i="4"/>
  <c r="J9" i="4"/>
  <c r="I10" i="4"/>
  <c r="J10" i="4"/>
  <c r="I11" i="4"/>
  <c r="J11" i="4"/>
  <c r="I12" i="4"/>
  <c r="J12" i="4"/>
  <c r="I13" i="4"/>
  <c r="J13" i="4"/>
  <c r="I2" i="9"/>
  <c r="I3" i="9"/>
  <c r="I4" i="9"/>
  <c r="G3" i="9"/>
  <c r="G4" i="9"/>
  <c r="L2" i="9"/>
  <c r="L3" i="9"/>
  <c r="L4" i="9"/>
  <c r="J2" i="9"/>
  <c r="J3" i="9"/>
  <c r="J4" i="9"/>
  <c r="G5" i="9"/>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I6" i="9"/>
  <c r="B9"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I5" i="9"/>
  <c r="J5" i="9"/>
  <c r="L5" i="9"/>
  <c r="B6" i="9"/>
  <c r="G6" i="9"/>
  <c r="J6" i="9"/>
  <c r="L6" i="9"/>
  <c r="B7" i="9"/>
  <c r="G7" i="9"/>
  <c r="I7" i="9"/>
  <c r="J7" i="9"/>
  <c r="L7" i="9"/>
  <c r="B8" i="9"/>
  <c r="G8" i="9"/>
  <c r="I8" i="9"/>
  <c r="J8" i="9"/>
  <c r="L8" i="9"/>
  <c r="G9" i="9"/>
  <c r="I9" i="9"/>
  <c r="J9" i="9"/>
  <c r="L9" i="9"/>
  <c r="B10" i="9"/>
  <c r="G10" i="9"/>
  <c r="I10" i="9"/>
  <c r="J10" i="9"/>
  <c r="L10" i="9"/>
  <c r="B11" i="9"/>
  <c r="G11" i="9"/>
  <c r="I11" i="9"/>
  <c r="J11" i="9"/>
  <c r="L11"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J6" i="5"/>
  <c r="J7" i="5"/>
  <c r="J8" i="5"/>
  <c r="J9" i="5"/>
  <c r="J10" i="5"/>
  <c r="I6" i="5"/>
  <c r="I7" i="5"/>
  <c r="I8" i="5"/>
  <c r="I9" i="5"/>
  <c r="I10" i="5"/>
  <c r="B6" i="5"/>
  <c r="B7" i="5"/>
  <c r="B8" i="5"/>
  <c r="B9" i="5"/>
  <c r="B10" i="5"/>
  <c r="G5" i="5"/>
  <c r="B3" i="4"/>
  <c r="G3" i="4"/>
  <c r="B4" i="4"/>
  <c r="G4" i="4"/>
  <c r="B5" i="4"/>
  <c r="G5" i="4"/>
  <c r="B6" i="4"/>
  <c r="G6" i="4"/>
  <c r="B7" i="4"/>
  <c r="G7" i="4"/>
  <c r="B8" i="4"/>
  <c r="G8" i="4"/>
  <c r="B9" i="4"/>
  <c r="G9" i="4"/>
  <c r="B10" i="4"/>
  <c r="G10" i="4"/>
  <c r="B11" i="4"/>
  <c r="G11" i="4"/>
  <c r="B12" i="4"/>
  <c r="G12" i="4"/>
  <c r="B13" i="4"/>
  <c r="G13" i="4"/>
  <c r="B14" i="4"/>
  <c r="G14" i="4"/>
  <c r="I14" i="4"/>
  <c r="J14" i="4"/>
  <c r="B15" i="4"/>
  <c r="G15" i="4"/>
  <c r="I15" i="4"/>
  <c r="J15" i="4"/>
  <c r="B16" i="4"/>
  <c r="G16" i="4"/>
  <c r="I16" i="4"/>
  <c r="J16" i="4"/>
  <c r="B17" i="4"/>
  <c r="G17" i="4"/>
  <c r="I17" i="4"/>
  <c r="J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B26" i="4"/>
  <c r="G26" i="4"/>
  <c r="I26" i="4"/>
  <c r="J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<sst xmlns="http://schemas.openxmlformats.org/spreadsheetml/2006/main" count="180278" uniqueCount="39124">
  <si>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</si>
  <si>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</si>
  <si>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</si>
  <si>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</si>
  <si>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</si>
  <si>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</si>
  <si>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</si>
  <si>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</si>
  <si>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</si>
  <si>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</si>
  <si>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</si>
  <si>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</si>
  <si>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</si>
  <si>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</si>
  <si>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</si>
  <si>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</si>
  <si>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</si>
  <si>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</si>
  <si>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</si>
  <si>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</si>
  <si>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</si>
  <si>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</si>
  <si>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</si>
  <si>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</si>
  <si>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</si>
  <si>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</si>
  <si>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</si>
  <si>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</si>
  <si>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</si>
  <si>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</si>
  <si>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</si>
  <si>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</si>
  <si>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</si>
  <si>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</si>
  <si>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</si>
  <si>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</si>
  <si>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</si>
  <si>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</si>
  <si>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</si>
  <si>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</si>
  <si>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</si>
  <si>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</si>
  <si>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</si>
  <si>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</si>
  <si>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</si>
  <si>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</si>
  <si>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</si>
  <si>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</si>
  <si>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</si>
  <si>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</si>
  <si>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</si>
  <si>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</si>
  <si>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</si>
  <si>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</si>
  <si>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</si>
  <si>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</si>
  <si>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</si>
  <si>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</si>
  <si>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</si>
  <si>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</si>
  <si>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</si>
  <si>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</si>
  <si>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</si>
  <si>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</si>
  <si>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</si>
  <si>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</si>
  <si>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</si>
  <si>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</si>
  <si>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</si>
  <si>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</si>
  <si>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</si>
  <si>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</si>
  <si>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</si>
  <si>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</si>
  <si>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</si>
  <si>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</si>
  <si>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</si>
  <si>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</si>
  <si>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</si>
  <si>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</si>
  <si>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</si>
  <si>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</si>
  <si>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</si>
  <si>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</si>
  <si>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</si>
  <si>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</si>
  <si>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</si>
  <si>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</si>
  <si>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</si>
  <si>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</si>
  <si>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</si>
  <si>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</si>
  <si>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</si>
  <si>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</si>
  <si>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</si>
  <si>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</si>
  <si>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</si>
  <si>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</si>
  <si>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</si>
  <si>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</si>
  <si>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</si>
  <si>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</si>
  <si>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</si>
  <si>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</si>
  <si>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</si>
  <si>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</si>
  <si>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</si>
  <si>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</si>
  <si>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</si>
  <si>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</si>
  <si>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</si>
  <si>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</si>
  <si>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</si>
  <si>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</si>
  <si>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</si>
  <si>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</si>
  <si>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</si>
  <si>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</si>
  <si>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</si>
  <si>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</si>
  <si>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</si>
  <si>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</si>
  <si>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</si>
  <si>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</si>
  <si>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</si>
  <si>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</si>
  <si>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</si>
  <si>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</si>
  <si>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</si>
  <si>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</si>
  <si>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</si>
  <si>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</si>
  <si>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</si>
  <si>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</si>
  <si>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</si>
  <si>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</si>
  <si>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</si>
  <si>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</si>
  <si>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</si>
  <si>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</si>
  <si>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</si>
  <si>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</si>
  <si>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</si>
  <si>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</si>
  <si>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</si>
  <si>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</si>
  <si>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</si>
  <si>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</si>
  <si>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</si>
  <si>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</si>
  <si>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</si>
  <si>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</si>
  <si>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</si>
  <si>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</si>
  <si>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</si>
  <si>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</si>
  <si>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</si>
  <si>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</si>
  <si>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</si>
  <si>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</si>
  <si>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</si>
  <si>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</si>
  <si>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</si>
  <si>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</si>
  <si>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</si>
  <si>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</si>
  <si>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</si>
  <si>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</si>
  <si>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</si>
  <si>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</si>
  <si>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</si>
  <si>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</si>
  <si>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</si>
  <si>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</si>
  <si>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</si>
  <si>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</si>
  <si>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</si>
  <si>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</si>
  <si>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</si>
  <si>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</si>
  <si>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</si>
  <si>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</si>
  <si>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</si>
  <si>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</si>
  <si>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</si>
  <si>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</si>
  <si>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</si>
  <si>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</si>
  <si>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</si>
  <si>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</si>
  <si>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</si>
  <si>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</si>
  <si>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</si>
  <si>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</si>
  <si>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</si>
  <si>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</si>
  <si>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</si>
  <si>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</si>
  <si>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</si>
  <si>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</si>
  <si>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</si>
  <si>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</si>
  <si>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</si>
  <si>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</si>
  <si>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</si>
  <si>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</si>
  <si>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</si>
  <si>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</si>
  <si>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</si>
  <si>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</si>
  <si>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</si>
  <si>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</si>
  <si>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</si>
  <si>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</si>
  <si>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</si>
  <si>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</si>
  <si>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</si>
  <si>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</si>
  <si>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</si>
  <si>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</si>
  <si>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</si>
  <si>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</si>
  <si>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</si>
  <si>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</si>
  <si>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</si>
  <si>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</si>
  <si>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</si>
  <si>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</si>
  <si>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</si>
  <si>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</si>
  <si>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</si>
  <si>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</si>
  <si>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</si>
  <si>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</si>
  <si>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</si>
  <si>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</si>
  <si>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</si>
  <si>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</si>
  <si>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</si>
  <si>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</si>
  <si>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</si>
  <si>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</si>
  <si>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</si>
  <si>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</si>
  <si>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</si>
  <si>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</si>
  <si>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</si>
  <si>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</si>
  <si>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</si>
  <si>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</si>
  <si>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</si>
  <si>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</si>
  <si>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</si>
  <si>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</si>
  <si>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</si>
  <si>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</si>
  <si>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</si>
  <si>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</si>
  <si>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</si>
  <si>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</si>
  <si>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</si>
  <si>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</si>
  <si>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</si>
  <si>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</si>
  <si>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</si>
  <si>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</si>
  <si>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</si>
  <si>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</si>
  <si>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</si>
  <si>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</si>
  <si>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</si>
  <si>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</si>
  <si>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</si>
  <si>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</si>
  <si>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</si>
  <si>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</si>
  <si>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</si>
  <si>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</si>
  <si>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</si>
  <si>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</si>
  <si>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</si>
  <si>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</si>
  <si>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</si>
  <si>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</si>
  <si>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</si>
  <si>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</si>
  <si>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</si>
  <si>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</si>
  <si>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</si>
  <si>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</si>
  <si>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</si>
  <si>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</si>
  <si>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</si>
  <si>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</si>
  <si>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</si>
  <si>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</si>
  <si>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</si>
  <si>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</si>
  <si>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</si>
  <si>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</si>
  <si>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</si>
  <si>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</si>
  <si>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</si>
  <si>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</si>
  <si>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</si>
  <si>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</si>
  <si>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</si>
  <si>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</si>
  <si>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</si>
  <si>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</si>
  <si>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</si>
  <si>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</si>
  <si>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</si>
  <si>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</si>
  <si>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</si>
  <si>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</si>
  <si>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</si>
  <si>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</si>
  <si>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</si>
  <si>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</si>
  <si>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</si>
  <si>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</si>
  <si>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</si>
  <si>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</si>
  <si>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</si>
  <si>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</si>
  <si>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</si>
  <si>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</si>
  <si>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</si>
  <si>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</si>
  <si>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</si>
  <si>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</si>
  <si>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</si>
  <si>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</si>
  <si>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</si>
  <si>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</si>
  <si>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</si>
  <si>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</si>
  <si>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</si>
  <si>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</si>
  <si>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</si>
  <si>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</si>
  <si>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</si>
  <si>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</si>
  <si>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</si>
  <si>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</si>
  <si>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</si>
  <si>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</si>
  <si>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</si>
  <si>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</si>
  <si>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</si>
  <si>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</si>
  <si>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</si>
  <si>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</si>
  <si>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</si>
  <si>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</si>
  <si>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</si>
  <si>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</si>
  <si>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</si>
  <si>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</si>
  <si>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</si>
  <si>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</si>
  <si>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</si>
  <si>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</si>
  <si>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</si>
  <si>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</si>
  <si>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</si>
  <si>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</si>
  <si>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</si>
  <si>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</si>
  <si>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</si>
  <si>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</si>
  <si>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</si>
  <si>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</si>
  <si>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</si>
  <si>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</si>
  <si>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</si>
  <si>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</si>
  <si>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</si>
  <si>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</si>
  <si>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</si>
  <si>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</si>
  <si>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</si>
  <si>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</si>
  <si>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</si>
  <si>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</si>
  <si>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</si>
  <si>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</si>
  <si>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</si>
  <si>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</si>
  <si>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</si>
  <si>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</si>
  <si>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</si>
  <si>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</si>
  <si>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</si>
  <si>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</si>
  <si>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</si>
  <si>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</si>
  <si>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</si>
  <si>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</si>
  <si>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</si>
  <si>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</si>
  <si>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</si>
  <si>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</si>
  <si>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</si>
  <si>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</si>
  <si>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</si>
  <si>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</si>
  <si>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</si>
  <si>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</si>
  <si>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</si>
  <si>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</si>
  <si>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</si>
  <si>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</si>
  <si>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</si>
  <si>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</si>
  <si>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</si>
  <si>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</si>
  <si>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</si>
  <si>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</si>
  <si>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</si>
  <si>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</si>
  <si>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</si>
  <si>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</si>
  <si>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</si>
  <si>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</si>
  <si>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</si>
  <si>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</si>
  <si>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</si>
  <si>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</si>
  <si>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</si>
  <si>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</si>
  <si>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</si>
  <si>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</si>
  <si>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</si>
  <si>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</si>
  <si>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</si>
  <si>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</si>
  <si>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</si>
  <si>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</si>
  <si>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</si>
  <si>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</si>
  <si>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</si>
  <si>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</si>
  <si>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</si>
  <si>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</si>
  <si>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</si>
  <si>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</si>
  <si>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</si>
  <si>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</si>
  <si>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</si>
  <si>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</si>
  <si>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</si>
  <si>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</si>
  <si>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</si>
  <si>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</si>
  <si>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</si>
  <si>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</si>
  <si>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</si>
  <si>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</si>
  <si>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</si>
  <si>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</si>
  <si>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</si>
  <si>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</si>
  <si>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</si>
  <si>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</si>
  <si>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</si>
  <si>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</si>
  <si>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</si>
  <si>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</si>
  <si>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</si>
  <si>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</si>
  <si>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</si>
  <si>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</si>
  <si>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</si>
  <si>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</si>
  <si>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</si>
  <si>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</si>
  <si>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</si>
  <si>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</si>
  <si>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</si>
  <si>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</si>
  <si>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</si>
  <si>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</si>
  <si>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</si>
  <si>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</si>
  <si>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</si>
  <si>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</si>
  <si>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</si>
  <si>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</si>
  <si>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</si>
  <si>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</si>
  <si>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</si>
  <si>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</si>
  <si>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</si>
  <si>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</si>
  <si>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</si>
  <si>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</si>
  <si>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</si>
  <si>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</si>
  <si>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</si>
  <si>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</si>
  <si>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</si>
  <si>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</si>
  <si>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</si>
  <si>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</si>
  <si>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</si>
  <si>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</si>
  <si>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</si>
  <si>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</si>
  <si>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</si>
  <si>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</si>
  <si>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</si>
  <si>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</si>
  <si>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</si>
  <si>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</si>
  <si>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</si>
  <si>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</si>
  <si>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</si>
  <si>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</si>
  <si>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</si>
  <si>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</si>
  <si>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</si>
  <si>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</si>
  <si>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</si>
  <si>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</si>
  <si>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</si>
  <si>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</si>
  <si>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</si>
  <si>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</si>
  <si>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</si>
  <si>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</si>
  <si>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</si>
  <si>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</si>
  <si>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</si>
  <si>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</si>
  <si>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</si>
  <si>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</si>
  <si>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</si>
  <si>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</si>
  <si>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</si>
  <si>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</si>
  <si>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</si>
  <si>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</si>
  <si>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</si>
  <si>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</si>
  <si>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</si>
  <si>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</si>
  <si>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</si>
  <si>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</si>
  <si>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</si>
  <si>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</si>
  <si>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</si>
  <si>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</si>
  <si>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</si>
  <si>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</si>
  <si>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</si>
  <si>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</si>
  <si>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</si>
  <si>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</si>
  <si>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</si>
  <si>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</si>
  <si>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</si>
  <si>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</si>
  <si>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</si>
  <si>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</si>
  <si>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</si>
  <si>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</si>
  <si>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</si>
  <si>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</si>
  <si>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</si>
  <si>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</si>
  <si>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</si>
  <si>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</si>
  <si>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</si>
  <si>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</si>
  <si>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</si>
  <si>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</si>
  <si>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</si>
  <si>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</si>
  <si>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</si>
  <si>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</si>
  <si>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</si>
  <si>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</si>
  <si>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</si>
  <si>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</si>
  <si>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</si>
  <si>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</si>
  <si>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</si>
  <si>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</si>
  <si>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</si>
  <si>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</si>
  <si>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</si>
  <si>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</si>
  <si>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</si>
  <si>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</si>
  <si>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</si>
  <si>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</si>
  <si>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</si>
  <si>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</si>
  <si>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</si>
  <si>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</si>
  <si>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</si>
  <si>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</si>
  <si>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</si>
  <si>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</si>
  <si>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</si>
  <si>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</si>
  <si>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</si>
  <si>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</si>
  <si>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</si>
  <si>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</si>
  <si>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</si>
  <si>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</si>
  <si>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</si>
  <si>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</si>
  <si>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</si>
  <si>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</si>
  <si>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</si>
  <si>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</si>
  <si>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</si>
  <si>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</si>
  <si>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</si>
  <si>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</si>
  <si>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</si>
  <si>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</si>
  <si>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</si>
  <si>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</si>
  <si>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</si>
  <si>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</si>
  <si>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</si>
  <si>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</si>
  <si>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</si>
  <si>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</si>
  <si>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</si>
  <si>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</si>
  <si>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</si>
  <si>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</si>
  <si>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</si>
  <si>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</si>
  <si>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</si>
  <si>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</si>
  <si>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</si>
  <si>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</si>
  <si>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</si>
  <si>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</si>
  <si>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</si>
  <si>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</si>
  <si>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</si>
  <si>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</si>
  <si>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</si>
  <si>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</si>
  <si>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</si>
  <si>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</si>
  <si>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</si>
  <si>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</si>
  <si>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</si>
  <si>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</si>
  <si>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</si>
  <si>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</si>
  <si>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</si>
  <si>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</si>
  <si>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</si>
  <si>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</si>
  <si>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</si>
  <si>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</si>
  <si>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</si>
  <si>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</si>
  <si>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</si>
  <si>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</si>
  <si>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</si>
  <si>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</si>
  <si>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</si>
  <si>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</si>
  <si>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</si>
  <si>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</si>
  <si>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</si>
  <si>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</si>
  <si>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</si>
  <si>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</si>
  <si>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</si>
  <si>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</si>
  <si>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</si>
  <si>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</si>
  <si>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</si>
  <si>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</si>
  <si>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</si>
  <si>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</si>
  <si>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</si>
  <si>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</si>
  <si>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</si>
  <si>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</si>
  <si>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</si>
  <si>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</si>
  <si>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</si>
  <si>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</si>
  <si>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</si>
  <si>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</si>
  <si>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</si>
  <si>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</si>
  <si>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</si>
  <si>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</si>
  <si>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</si>
  <si>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</si>
  <si>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</si>
  <si>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</si>
  <si>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</si>
  <si>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</si>
  <si>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</si>
  <si>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</si>
  <si>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</si>
  <si>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</si>
  <si>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</si>
  <si>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</si>
  <si>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</si>
  <si>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</si>
  <si>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</si>
  <si>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</si>
  <si>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</si>
  <si>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</si>
  <si>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</si>
  <si>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</si>
  <si>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</si>
  <si>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</si>
  <si>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</si>
  <si>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</si>
  <si>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</si>
  <si>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</si>
  <si>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</si>
  <si>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</si>
  <si>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</si>
  <si>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</si>
  <si>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</si>
  <si>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</si>
  <si>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</si>
  <si>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</si>
  <si>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</si>
  <si>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</si>
  <si>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</si>
  <si>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</si>
  <si>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</si>
  <si>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</si>
  <si>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</si>
  <si>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</si>
  <si>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</si>
  <si>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</si>
  <si>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</si>
  <si>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</si>
  <si>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</si>
  <si>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</si>
  <si>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</si>
  <si>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</si>
  <si>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</si>
  <si>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</si>
  <si>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</si>
  <si>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</si>
  <si>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</si>
  <si>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</si>
  <si>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</si>
  <si>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</si>
  <si>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</si>
  <si>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</si>
  <si>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</si>
  <si>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</si>
  <si>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</si>
  <si>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</si>
  <si>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</si>
  <si>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</si>
  <si>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</si>
  <si>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</si>
  <si>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</si>
  <si>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</si>
  <si>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</si>
  <si>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</si>
  <si>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</si>
  <si>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</si>
  <si>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</si>
  <si>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</si>
  <si>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</si>
  <si>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</si>
  <si>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</si>
  <si>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</si>
  <si>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</si>
  <si>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</si>
  <si>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</si>
  <si>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</si>
  <si>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</si>
  <si>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</si>
  <si>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</si>
  <si>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</si>
  <si>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</si>
  <si>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</si>
  <si>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</si>
  <si>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</si>
  <si>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</si>
  <si>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</si>
  <si>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</si>
  <si>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</si>
  <si>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</si>
  <si>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</si>
  <si>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</si>
  <si>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</si>
  <si>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</si>
  <si>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</si>
  <si>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</si>
  <si>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</si>
  <si>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</si>
  <si>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</si>
  <si>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</si>
  <si>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</si>
  <si>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</si>
  <si>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</si>
  <si>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</si>
  <si>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</si>
  <si>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</si>
  <si>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</si>
  <si>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</si>
  <si>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</si>
  <si>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</si>
  <si>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</si>
  <si>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</si>
  <si>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</si>
  <si>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</si>
  <si>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</si>
  <si>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</si>
  <si>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</si>
  <si>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</si>
  <si>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</si>
  <si>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</si>
  <si>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</si>
  <si>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</si>
  <si>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</si>
  <si>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</si>
  <si>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</si>
  <si>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</si>
  <si>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</si>
  <si>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</si>
  <si>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</si>
  <si>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</si>
  <si>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</si>
  <si>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</si>
  <si>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</si>
  <si>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</si>
  <si>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</si>
  <si>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</si>
  <si>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</si>
  <si>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</si>
  <si>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</si>
  <si>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</si>
  <si>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</si>
  <si>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</si>
  <si>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</si>
  <si>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</si>
  <si>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</si>
  <si>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</si>
  <si>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</si>
  <si>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</si>
  <si>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</si>
  <si>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</si>
  <si>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</si>
  <si>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</si>
  <si>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</si>
  <si>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</si>
  <si>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</si>
  <si>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</si>
  <si>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</si>
  <si>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</si>
  <si>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</si>
  <si>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</si>
  <si>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</si>
  <si>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</si>
  <si>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</si>
  <si>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</si>
  <si>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</si>
  <si>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</si>
  <si>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</si>
  <si>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</si>
  <si>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</si>
  <si>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</si>
  <si>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</si>
  <si>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</si>
  <si>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</si>
  <si>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</si>
  <si>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</si>
  <si>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</si>
  <si>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</si>
  <si>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</si>
  <si>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</si>
  <si>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</si>
  <si>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</si>
  <si>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</si>
  <si>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</si>
  <si>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</si>
  <si>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</si>
  <si>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</si>
  <si>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</si>
  <si>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</si>
  <si>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</si>
  <si>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</si>
  <si>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</si>
  <si>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</si>
  <si>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</si>
  <si>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</si>
  <si>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</si>
  <si>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</si>
  <si>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</si>
  <si>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</si>
  <si>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</si>
  <si>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</si>
  <si>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</si>
  <si>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</si>
  <si>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</si>
  <si>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</si>
  <si>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</si>
  <si>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</si>
  <si>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</si>
  <si>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</si>
  <si>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</si>
  <si>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</si>
  <si>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</si>
  <si>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</si>
  <si>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</si>
  <si>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</si>
  <si>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</si>
  <si>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</si>
  <si>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</si>
  <si>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</si>
  <si>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</si>
  <si>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</si>
  <si>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</si>
  <si>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</si>
  <si>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</si>
  <si>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</si>
  <si>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</si>
  <si>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</si>
  <si>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</si>
  <si>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</si>
  <si>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</si>
  <si>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</si>
  <si>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</si>
  <si>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</si>
  <si>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</si>
  <si>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</si>
  <si>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</si>
  <si>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</si>
  <si>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</si>
  <si>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</si>
  <si>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</si>
  <si>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</si>
  <si>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</si>
  <si>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</si>
  <si>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</si>
  <si>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</si>
  <si>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</si>
  <si>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</si>
  <si>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</si>
  <si>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</si>
  <si>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</si>
  <si>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</si>
  <si>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</si>
  <si>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</si>
  <si>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</si>
  <si>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</si>
  <si>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</si>
  <si>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</si>
  <si>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</si>
  <si>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</si>
  <si>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</si>
  <si>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</si>
  <si>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</si>
  <si>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</si>
  <si>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</si>
  <si>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</si>
  <si>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</si>
  <si>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</si>
  <si>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</si>
  <si>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</si>
  <si>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</si>
  <si>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</si>
  <si>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</si>
  <si>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</si>
  <si>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</si>
  <si>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</si>
  <si>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</si>
  <si>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</si>
  <si>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</si>
  <si>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</si>
  <si>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</si>
  <si>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</si>
  <si>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</si>
  <si>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</si>
  <si>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</si>
  <si>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</si>
  <si>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</si>
  <si>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</si>
  <si>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</si>
  <si>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</si>
  <si>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</si>
  <si>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</si>
  <si>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</si>
  <si>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</si>
  <si>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</si>
  <si>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</si>
  <si>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</si>
  <si>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</si>
  <si>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</si>
  <si>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</si>
  <si>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</si>
  <si>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</si>
  <si>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</si>
  <si>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</si>
  <si>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</si>
  <si>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</si>
  <si>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</si>
  <si>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</si>
  <si>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</si>
  <si>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</si>
  <si>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</si>
  <si>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</si>
  <si>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</si>
  <si>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</si>
  <si>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</si>
  <si>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</si>
  <si>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</si>
  <si>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</si>
  <si>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</si>
  <si>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</si>
  <si>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</si>
  <si>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</si>
  <si>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</si>
  <si>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</si>
  <si>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</si>
  <si>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</si>
  <si>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</si>
  <si>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</si>
  <si>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</si>
  <si>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</si>
  <si>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</si>
  <si>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</si>
  <si>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</si>
  <si>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</si>
  <si>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</si>
  <si>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</si>
  <si>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</si>
  <si>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</si>
  <si>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</si>
  <si>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</si>
  <si>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</si>
  <si>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</si>
  <si>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</si>
  <si>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</si>
  <si>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</si>
  <si>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</si>
  <si>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</si>
  <si>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</si>
  <si>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</si>
  <si>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</si>
  <si>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</si>
  <si>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</si>
  <si>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</si>
  <si>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</si>
  <si>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</si>
  <si>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</si>
  <si>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</si>
  <si>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</si>
  <si>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</si>
  <si>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</si>
  <si>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</si>
  <si>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</si>
  <si>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</si>
  <si>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</si>
  <si>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</si>
  <si>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</si>
  <si>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</si>
  <si>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</si>
  <si>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</si>
  <si>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</si>
  <si>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</si>
  <si>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</si>
  <si>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</si>
  <si>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</si>
  <si>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</si>
  <si>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</si>
  <si>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</si>
  <si>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</si>
  <si>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</si>
  <si>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</si>
  <si>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</si>
  <si>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</si>
  <si>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</si>
  <si>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</si>
  <si>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</si>
  <si>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</si>
  <si>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</si>
  <si>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</si>
  <si>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</si>
  <si>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</si>
  <si>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</si>
  <si>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</si>
  <si>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</si>
  <si>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</si>
  <si>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</si>
  <si>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</si>
  <si>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</si>
  <si>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</si>
  <si>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</si>
  <si>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</si>
  <si>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</si>
  <si>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</si>
  <si>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</si>
  <si>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</si>
  <si>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</si>
  <si>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</si>
  <si>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</si>
  <si>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</si>
  <si>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</si>
  <si>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</si>
  <si>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</si>
  <si>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</si>
  <si>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</si>
  <si>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</si>
  <si>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</si>
  <si>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</si>
  <si>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</si>
  <si>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</si>
  <si>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</si>
  <si>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</si>
  <si>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</si>
  <si>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</si>
  <si>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</si>
  <si>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</si>
  <si>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</si>
  <si>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</si>
  <si>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</si>
  <si>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</si>
  <si>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</si>
  <si>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</si>
  <si>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</si>
  <si>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</si>
  <si>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</si>
  <si>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</si>
  <si>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</si>
  <si>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</si>
  <si>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</si>
  <si>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</si>
  <si>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</si>
  <si>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</si>
  <si>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</si>
  <si>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</si>
  <si>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</si>
  <si>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</si>
  <si>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</si>
  <si>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</si>
  <si>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</si>
  <si>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</si>
  <si>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</si>
  <si>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</si>
  <si>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</si>
  <si>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</si>
  <si>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</si>
  <si>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</si>
  <si>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</si>
  <si>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</si>
  <si>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</si>
  <si>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</si>
  <si>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</si>
  <si>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</si>
  <si>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</si>
  <si>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</si>
  <si>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</si>
  <si>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</si>
  <si>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</si>
  <si>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</si>
  <si>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</si>
  <si>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</si>
  <si>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</si>
  <si>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</si>
  <si>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</si>
  <si>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</si>
  <si>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</si>
  <si>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</si>
  <si>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</si>
  <si>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</si>
  <si>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</si>
  <si>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</si>
  <si>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</si>
  <si>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</si>
  <si>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</si>
  <si>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</si>
  <si>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</si>
  <si>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</si>
  <si>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</si>
  <si>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</si>
  <si>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</si>
  <si>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</si>
  <si>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</si>
  <si>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</si>
  <si>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</si>
  <si>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</si>
  <si>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</si>
  <si>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</si>
  <si>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</si>
  <si>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</si>
  <si>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</si>
  <si>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</si>
  <si>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</si>
  <si>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</si>
  <si>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</si>
  <si>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</si>
  <si>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</si>
  <si>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</si>
  <si>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</si>
  <si>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</si>
  <si>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</si>
  <si>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</si>
  <si>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</si>
  <si>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</si>
  <si>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</si>
  <si>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</si>
  <si>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</si>
  <si>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</si>
  <si>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</si>
  <si>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</si>
  <si>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</si>
  <si>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</si>
  <si>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</si>
  <si>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</si>
  <si>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</si>
  <si>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</si>
  <si>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</si>
  <si>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</si>
  <si>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</si>
  <si>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</si>
  <si>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</si>
  <si>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</si>
  <si>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</si>
  <si>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</si>
  <si>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</si>
  <si>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</si>
  <si>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</si>
  <si>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</si>
  <si>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</si>
  <si>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</si>
  <si>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</si>
  <si>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</si>
  <si>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</si>
  <si>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</si>
  <si>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</si>
  <si>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</si>
  <si>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</si>
  <si>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</si>
  <si>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</si>
  <si>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</si>
  <si>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</si>
  <si>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</si>
  <si>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</si>
  <si>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</si>
  <si>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</si>
  <si>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</si>
  <si>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</si>
  <si>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</si>
  <si>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</si>
  <si>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</si>
  <si>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</si>
  <si>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</si>
  <si>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</si>
  <si>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</si>
  <si>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</si>
  <si>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</si>
  <si>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</si>
  <si>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</si>
  <si>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</si>
  <si>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</si>
  <si>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</si>
  <si>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</si>
  <si>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</si>
  <si>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</si>
  <si>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</si>
  <si>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</si>
  <si>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</si>
  <si>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</si>
  <si>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</si>
  <si>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</si>
  <si>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</si>
  <si>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</si>
  <si>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</si>
  <si>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</si>
  <si>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</si>
  <si>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</si>
  <si>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</si>
  <si>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</si>
  <si>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</si>
  <si>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</si>
  <si>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</si>
  <si>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</si>
  <si>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</si>
  <si>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</si>
  <si>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</si>
  <si>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</si>
  <si>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</si>
  <si>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</si>
  <si>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</si>
  <si>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</si>
  <si>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</si>
  <si>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</si>
  <si>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</si>
  <si>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</si>
  <si>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</si>
  <si>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</si>
  <si>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</si>
  <si>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</si>
  <si>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</si>
  <si>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</si>
  <si>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</si>
  <si>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</si>
  <si>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</si>
  <si>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</si>
  <si>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</si>
  <si>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</si>
  <si>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</si>
  <si>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</si>
  <si>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</si>
  <si>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</si>
  <si>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</si>
  <si>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</si>
  <si>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</si>
  <si>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</si>
  <si>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</si>
  <si>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</si>
  <si>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</si>
  <si>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</si>
  <si>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</si>
  <si>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</si>
  <si>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</si>
  <si>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</si>
  <si>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</si>
  <si>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</si>
  <si>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</si>
  <si>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</si>
  <si>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</si>
  <si>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</si>
  <si>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</si>
  <si>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</si>
  <si>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</si>
  <si>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</si>
  <si>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</si>
  <si>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</si>
  <si>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</si>
  <si>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</si>
  <si>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</si>
  <si>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</si>
  <si>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</si>
  <si>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</si>
  <si>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</si>
  <si>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</si>
  <si>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</si>
  <si>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</si>
  <si>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</si>
  <si>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</si>
  <si>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</si>
  <si>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</si>
  <si>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</si>
  <si>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</si>
  <si>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</si>
  <si>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</si>
  <si>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</si>
  <si>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</si>
  <si>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</si>
  <si>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</si>
  <si>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</si>
  <si>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</si>
  <si>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</si>
  <si>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</si>
  <si>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</si>
  <si>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</si>
  <si>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</si>
  <si>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</si>
  <si>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</si>
  <si>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</si>
  <si>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</si>
  <si>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</si>
  <si>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</si>
  <si>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</si>
  <si>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</si>
  <si>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</si>
  <si>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</si>
  <si>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</si>
  <si>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</si>
  <si>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</si>
  <si>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</si>
  <si>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</si>
  <si>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</si>
  <si>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</si>
  <si>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</si>
  <si>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</si>
  <si>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</si>
  <si>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</si>
  <si>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</si>
  <si>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</si>
  <si>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</si>
  <si>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</si>
  <si>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</si>
  <si>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</si>
  <si>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</si>
  <si>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</si>
  <si>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</si>
  <si>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</si>
  <si>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</si>
  <si>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</si>
  <si>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</si>
  <si>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</si>
  <si>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</si>
  <si>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</si>
  <si>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</si>
  <si>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</si>
  <si>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</si>
  <si>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</si>
  <si>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</si>
  <si>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</si>
  <si>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</si>
  <si>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</si>
  <si>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</si>
  <si>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</si>
  <si>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</si>
  <si>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</si>
  <si>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</si>
  <si>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</si>
  <si>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</si>
  <si>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</si>
  <si>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</si>
  <si>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</si>
  <si>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</si>
  <si>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</si>
  <si>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</si>
  <si>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</si>
  <si>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</si>
  <si>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</si>
  <si>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</si>
  <si>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</si>
  <si>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</si>
  <si>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</si>
  <si>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</si>
  <si>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</si>
  <si>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</si>
  <si>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</si>
  <si>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</si>
  <si>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</si>
  <si>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</si>
  <si>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</si>
  <si>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</si>
  <si>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</si>
  <si>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</si>
  <si>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</si>
  <si>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</si>
  <si>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</si>
  <si>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</si>
  <si>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</si>
  <si>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</si>
  <si>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</si>
  <si>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</si>
  <si>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</si>
  <si>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</si>
  <si>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</si>
  <si>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</si>
  <si>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</si>
  <si>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</si>
  <si>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</si>
  <si>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</si>
  <si>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</si>
  <si>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</si>
  <si>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</si>
  <si>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</si>
  <si>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</si>
  <si>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</si>
  <si>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</si>
  <si>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</si>
  <si>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</si>
  <si>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</si>
  <si>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</si>
  <si>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</si>
  <si>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</si>
  <si>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</si>
  <si>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</si>
  <si>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</si>
  <si>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</si>
  <si>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</si>
  <si>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</si>
  <si>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</si>
  <si>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</si>
  <si>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</si>
  <si>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</si>
  <si>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</si>
  <si>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</si>
  <si>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</si>
  <si>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</si>
  <si>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</si>
  <si>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</si>
  <si>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</si>
  <si>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</si>
  <si>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</si>
  <si>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</si>
  <si>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</si>
  <si>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</si>
  <si>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</si>
  <si>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</si>
  <si>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</si>
  <si>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</si>
  <si>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</si>
  <si>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</si>
  <si>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</si>
  <si>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</si>
  <si>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</si>
  <si>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</si>
  <si>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</si>
  <si>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</si>
  <si>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</si>
  <si>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</si>
  <si>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</si>
  <si>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</si>
  <si>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</si>
  <si>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</si>
  <si>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</si>
  <si>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</si>
  <si>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</si>
  <si>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</si>
  <si>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</si>
  <si>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</si>
  <si>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</si>
  <si>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</si>
  <si>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</si>
  <si>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</si>
  <si>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</si>
  <si>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</si>
  <si>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</si>
  <si>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</si>
  <si>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</si>
  <si>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</si>
  <si>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</si>
  <si>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</si>
  <si>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</si>
  <si>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</si>
  <si>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</si>
  <si>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</si>
  <si>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</si>
  <si>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</si>
  <si>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</si>
  <si>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</si>
  <si>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</si>
  <si>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</si>
  <si>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</si>
  <si>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</si>
  <si>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</si>
  <si>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</si>
  <si>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</si>
  <si>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</si>
  <si>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</si>
  <si>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</si>
  <si>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</si>
  <si>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</si>
  <si>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</si>
  <si>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</si>
  <si>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</si>
  <si>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</si>
  <si>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</si>
  <si>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</si>
  <si>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</si>
  <si>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</si>
  <si>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</si>
  <si>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</si>
  <si>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</si>
  <si>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</si>
  <si>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</si>
  <si>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</si>
  <si>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</si>
  <si>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</si>
  <si>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</si>
  <si>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</si>
  <si>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</si>
  <si>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</si>
  <si>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</si>
  <si>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</si>
  <si>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</si>
  <si>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</si>
  <si>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</si>
  <si>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</si>
  <si>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</si>
  <si>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</si>
  <si>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</si>
  <si>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</si>
  <si>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</si>
  <si>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</si>
  <si>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</si>
  <si>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</si>
  <si>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</si>
  <si>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</si>
  <si>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</si>
  <si>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</si>
  <si>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</si>
  <si>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</si>
  <si>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</si>
  <si>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</si>
  <si>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</si>
  <si>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</si>
  <si>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</si>
  <si>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</si>
  <si>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</si>
  <si>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</si>
  <si>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</si>
  <si>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</si>
  <si>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</si>
  <si>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</si>
  <si>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</si>
  <si>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</si>
  <si>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</si>
  <si>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</si>
  <si>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</si>
  <si>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</si>
  <si>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</si>
  <si>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</si>
  <si>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</si>
  <si>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</si>
  <si>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</si>
  <si>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</si>
  <si>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</si>
  <si>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</si>
  <si>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</si>
  <si>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</si>
  <si>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</si>
  <si>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</si>
  <si>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</si>
  <si>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</si>
  <si>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</si>
  <si>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</si>
  <si>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</si>
  <si>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</si>
  <si>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</si>
  <si>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</si>
  <si>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</si>
  <si>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</si>
  <si>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</si>
  <si>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</si>
  <si>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</si>
  <si>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</si>
  <si>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</si>
  <si>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</si>
  <si>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</si>
  <si>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</si>
  <si>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</si>
  <si>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</si>
  <si>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</si>
  <si>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</si>
  <si>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</si>
  <si>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</si>
  <si>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</si>
  <si>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</si>
  <si>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</si>
  <si>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</si>
  <si>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</si>
  <si>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</si>
  <si>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</si>
  <si>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</si>
  <si>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</si>
  <si>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</si>
  <si>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</si>
  <si>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</si>
  <si>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</si>
  <si>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</si>
  <si>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</si>
  <si>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</si>
  <si>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</si>
  <si>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</si>
  <si>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</si>
  <si>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</si>
  <si>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</si>
  <si>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</si>
  <si>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</si>
  <si>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</si>
  <si>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</si>
  <si>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</si>
  <si>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</si>
  <si>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</si>
  <si>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</si>
  <si>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</si>
  <si>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</si>
  <si>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</si>
  <si>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</si>
  <si>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</si>
  <si>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</si>
  <si>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</si>
  <si>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</si>
  <si>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</si>
  <si>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</si>
  <si>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</si>
  <si>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</si>
  <si>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</si>
  <si>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</si>
  <si>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</si>
  <si>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</si>
  <si>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</si>
  <si>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</si>
  <si>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</si>
  <si>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</si>
  <si>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</si>
  <si>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</si>
  <si>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</si>
  <si>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</si>
  <si>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</si>
  <si>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</si>
  <si>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</si>
  <si>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</si>
  <si>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</si>
  <si>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</si>
  <si>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</si>
  <si>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</si>
  <si>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</si>
  <si>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</si>
  <si>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</si>
  <si>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</si>
  <si>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</si>
  <si>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</si>
  <si>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</si>
  <si>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</si>
  <si>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</si>
  <si>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</si>
  <si>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</si>
  <si>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</si>
  <si>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</si>
  <si>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</si>
  <si>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</si>
  <si>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</si>
  <si>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</si>
  <si>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</si>
  <si>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</si>
  <si>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</si>
  <si>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</si>
  <si>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</si>
  <si>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</si>
  <si>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</si>
  <si>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</si>
  <si>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</si>
  <si>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</si>
  <si>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</si>
  <si>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</si>
  <si>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</si>
  <si>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</si>
  <si>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</si>
  <si>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</si>
  <si>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</si>
  <si>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</si>
  <si>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</si>
  <si>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</si>
  <si>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</si>
  <si>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</si>
  <si>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</si>
  <si>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</si>
  <si>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</si>
  <si>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</si>
  <si>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</si>
  <si>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</si>
  <si>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</si>
  <si>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</si>
  <si>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</si>
  <si>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</si>
  <si>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</si>
  <si>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</si>
  <si>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</si>
  <si>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</si>
  <si>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</si>
  <si>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</si>
  <si>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</si>
  <si>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</si>
  <si>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</si>
  <si>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</si>
  <si>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</si>
  <si>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</si>
  <si>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</si>
  <si>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</si>
  <si>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</si>
  <si>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</si>
  <si>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</si>
  <si>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</si>
  <si>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</si>
  <si>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</si>
  <si>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</si>
  <si>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</si>
  <si>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</si>
  <si>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</si>
  <si>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</si>
  <si>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</si>
  <si>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</si>
  <si>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</si>
  <si>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</si>
  <si>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</si>
  <si>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</si>
  <si>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</si>
  <si>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</si>
  <si>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</si>
  <si>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</si>
  <si>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</si>
  <si>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</si>
  <si>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</si>
  <si>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</si>
  <si>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</si>
  <si>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</si>
  <si>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</si>
  <si>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</si>
  <si>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</si>
  <si>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</si>
  <si>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</si>
  <si>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</si>
  <si>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</si>
  <si>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</si>
  <si>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</si>
  <si>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</si>
  <si>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</si>
  <si>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</si>
  <si>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</si>
  <si>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</si>
  <si>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</si>
  <si>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</si>
  <si>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</si>
  <si>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</si>
  <si>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</si>
  <si>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</si>
  <si>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</si>
  <si>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</si>
  <si>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</si>
  <si>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</si>
  <si>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</si>
  <si>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</si>
  <si>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</si>
  <si>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</si>
  <si>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</si>
  <si>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</si>
  <si>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</si>
  <si>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</si>
  <si>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</si>
  <si>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</si>
  <si>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</si>
  <si>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</si>
  <si>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</si>
  <si>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</si>
  <si>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</si>
  <si>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</si>
  <si>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</si>
  <si>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</si>
  <si>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</si>
  <si>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</si>
  <si>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</si>
  <si>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</si>
  <si>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</si>
  <si>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</si>
  <si>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</si>
  <si>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</si>
  <si>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</si>
  <si>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</si>
  <si>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</si>
  <si>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</si>
  <si>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</si>
  <si>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</si>
  <si>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</si>
  <si>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</si>
  <si>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</si>
  <si>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</si>
  <si>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</si>
  <si>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</si>
  <si>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</si>
  <si>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</si>
  <si>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</si>
  <si>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</si>
  <si>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</si>
  <si>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</si>
  <si>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</si>
  <si>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</si>
  <si>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</si>
  <si>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</si>
  <si>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</si>
  <si>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</si>
  <si>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</si>
  <si>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</si>
  <si>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</si>
  <si>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</si>
  <si>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</si>
  <si>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</si>
  <si>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</si>
  <si>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</si>
  <si>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</si>
  <si>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</si>
  <si>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</si>
  <si>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</si>
  <si>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</si>
  <si>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</si>
  <si>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</si>
  <si>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</si>
  <si>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</si>
  <si>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</si>
  <si>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</si>
  <si>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</si>
  <si>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</si>
  <si>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</si>
  <si>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</si>
  <si>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</si>
  <si>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</si>
  <si>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</si>
  <si>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</si>
  <si>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</si>
  <si>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</si>
  <si>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</si>
  <si>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</si>
  <si>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</si>
  <si>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</si>
  <si>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</si>
  <si>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</si>
  <si>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</si>
  <si>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</si>
  <si>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</si>
  <si>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</si>
  <si>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</si>
  <si>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</si>
  <si>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</si>
  <si>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</si>
  <si>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</si>
  <si>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</si>
  <si>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</si>
  <si>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</si>
  <si>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</si>
  <si>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</si>
  <si>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</si>
  <si>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</si>
  <si>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</si>
  <si>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</si>
  <si>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</si>
  <si>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</si>
  <si>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</si>
  <si>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</si>
  <si>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</si>
  <si>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</si>
  <si>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</si>
  <si>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</si>
  <si>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</si>
  <si>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</si>
  <si>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</si>
  <si>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</si>
  <si>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</si>
  <si>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</si>
  <si>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</si>
  <si>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</si>
  <si>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</si>
  <si>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</si>
  <si>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</si>
  <si>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</si>
  <si>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</si>
  <si>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</si>
  <si>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</si>
  <si>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</si>
  <si>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</si>
  <si>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</si>
  <si>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</si>
  <si>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</si>
  <si>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</si>
  <si>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</si>
  <si>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</si>
  <si>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</si>
  <si>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</si>
  <si>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</si>
  <si>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</si>
  <si>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</si>
  <si>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</si>
  <si>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</si>
  <si>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</si>
  <si>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</si>
  <si>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</si>
  <si>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</si>
  <si>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</si>
  <si>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</si>
  <si>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</si>
  <si>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</si>
  <si>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</si>
  <si>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</si>
  <si>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</si>
  <si>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</si>
  <si>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</si>
  <si>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</si>
  <si>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</si>
  <si>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</si>
  <si>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</si>
  <si>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</si>
  <si>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</si>
  <si>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</si>
  <si>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</si>
  <si>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</si>
  <si>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</si>
  <si>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</si>
  <si>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</si>
  <si>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</si>
  <si>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</si>
  <si>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</si>
  <si>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</si>
  <si>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</si>
  <si>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</si>
  <si>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</si>
  <si>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</si>
  <si>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</si>
  <si>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</si>
  <si>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</si>
  <si>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</si>
  <si>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</si>
  <si>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</si>
  <si>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</si>
  <si>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</si>
  <si>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</si>
  <si>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</si>
  <si>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</si>
  <si>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</si>
  <si>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</si>
  <si>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</si>
  <si>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</si>
  <si>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</si>
  <si>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</si>
  <si>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</si>
  <si>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</si>
  <si>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</si>
  <si>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</si>
  <si>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</si>
  <si>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</si>
  <si>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</si>
  <si>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</si>
  <si>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</si>
  <si>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</si>
  <si>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</si>
  <si>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</si>
  <si>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</si>
  <si>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</si>
  <si>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</si>
  <si>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</si>
  <si>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</si>
  <si>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</si>
  <si>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</si>
  <si>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</si>
  <si>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</si>
  <si>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</si>
  <si>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</si>
  <si>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</si>
  <si>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</si>
  <si>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</si>
  <si>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</si>
  <si>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</si>
  <si>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</si>
  <si>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</si>
  <si>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</si>
  <si>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</si>
  <si>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</si>
  <si>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</si>
  <si>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</si>
  <si>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</si>
  <si>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</si>
  <si>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</si>
  <si>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</si>
  <si>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</si>
  <si>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</si>
  <si>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</si>
  <si>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</si>
  <si>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</si>
  <si>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</si>
  <si>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</si>
  <si>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</si>
  <si>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</si>
  <si>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</si>
  <si>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</si>
  <si>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</si>
  <si>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</si>
  <si>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</si>
  <si>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</si>
  <si>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</si>
  <si>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</si>
  <si>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</si>
  <si>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</si>
  <si>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</si>
  <si>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</si>
  <si>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</si>
  <si>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</si>
  <si>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</si>
  <si>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</si>
  <si>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</si>
  <si>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</si>
  <si>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</si>
  <si>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</si>
  <si>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</si>
  <si>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</si>
  <si>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</si>
  <si>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</si>
  <si>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</si>
  <si>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</si>
  <si>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</si>
  <si>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</si>
  <si>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</si>
  <si>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</si>
  <si>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</si>
  <si>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</si>
  <si>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</si>
  <si>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</si>
  <si>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</si>
  <si>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</si>
  <si>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</si>
  <si>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</si>
  <si>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</si>
  <si>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</si>
  <si>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</si>
  <si>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</si>
  <si>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</si>
  <si>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</si>
  <si>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</si>
  <si>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</si>
  <si>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</si>
  <si>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</si>
  <si>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</si>
  <si>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</si>
  <si>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</si>
  <si>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</si>
  <si>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</si>
  <si>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</si>
  <si>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</si>
  <si>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</si>
  <si>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</si>
  <si>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</si>
  <si>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</si>
  <si>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</si>
  <si>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</si>
  <si>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</si>
  <si>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</si>
  <si>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</si>
  <si>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</si>
  <si>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</si>
  <si>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</si>
  <si>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</si>
  <si>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</si>
  <si>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</si>
  <si>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</si>
  <si>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</si>
  <si>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</si>
  <si>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</si>
  <si>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</si>
  <si>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</si>
  <si>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</si>
  <si>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</si>
  <si>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</si>
  <si>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</si>
  <si>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</si>
  <si>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</si>
  <si>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</si>
  <si>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</si>
  <si>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</si>
  <si>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</si>
  <si>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</si>
  <si>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</si>
  <si>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</si>
  <si>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</si>
  <si>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</si>
  <si>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</si>
  <si>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</si>
  <si>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</si>
  <si>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</si>
  <si>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</si>
  <si>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</si>
  <si>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</si>
  <si>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</si>
  <si>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</si>
  <si>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</si>
  <si>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</si>
  <si>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</si>
  <si>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</si>
  <si>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</si>
  <si>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</si>
  <si>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</si>
  <si>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</si>
  <si>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</si>
  <si>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</si>
  <si>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</si>
  <si>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</si>
  <si>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</si>
  <si>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</si>
  <si>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</si>
  <si>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</si>
  <si>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</si>
  <si>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</si>
  <si>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</si>
  <si>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</si>
  <si>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</si>
  <si>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</si>
  <si>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</si>
  <si>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</si>
  <si>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</si>
  <si>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</si>
  <si>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</si>
  <si>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</si>
  <si>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</si>
  <si>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</si>
  <si>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</si>
  <si>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</si>
  <si>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</si>
  <si>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</si>
  <si>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</si>
  <si>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</si>
  <si>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</si>
  <si>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</si>
  <si>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</si>
  <si>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</si>
  <si>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</si>
  <si>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</si>
  <si>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</si>
  <si>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</si>
  <si>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</si>
  <si>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</si>
  <si>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</si>
  <si>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</si>
  <si>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</si>
  <si>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</si>
  <si>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</si>
  <si>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</si>
  <si>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</si>
  <si>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</si>
  <si>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</si>
  <si>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</si>
  <si>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</si>
  <si>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</si>
  <si>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</si>
  <si>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</si>
  <si>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</si>
  <si>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</si>
  <si>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</si>
  <si>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</si>
  <si>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</si>
  <si>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</si>
  <si>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</si>
  <si>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</si>
  <si>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</si>
  <si>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</si>
  <si>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</si>
  <si>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</si>
  <si>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</si>
  <si>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</si>
  <si>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</si>
  <si>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</si>
  <si>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</si>
  <si>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</si>
  <si>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</si>
  <si>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</si>
  <si>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</si>
  <si>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</si>
  <si>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</si>
  <si>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</si>
  <si>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</si>
  <si>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</si>
  <si>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</si>
  <si>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</si>
  <si>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</si>
  <si>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</si>
  <si>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</si>
  <si>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</si>
  <si>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</si>
  <si>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</si>
  <si>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</si>
  <si>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</si>
  <si>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</si>
  <si>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</si>
  <si>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</si>
  <si>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</si>
  <si>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</si>
  <si>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</si>
  <si>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</si>
  <si>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</si>
  <si>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</si>
  <si>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</si>
  <si>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</si>
  <si>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</si>
  <si>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</si>
  <si>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</si>
  <si>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</si>
  <si>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</si>
  <si>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</si>
  <si>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</si>
  <si>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</si>
  <si>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</si>
  <si>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</si>
  <si>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</si>
  <si>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</si>
  <si>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</si>
  <si>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</si>
  <si>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</si>
  <si>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</si>
  <si>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</si>
  <si>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</si>
  <si>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</si>
  <si>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</si>
  <si>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</si>
  <si>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</si>
  <si>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</si>
  <si>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</si>
  <si>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</si>
  <si>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</si>
  <si>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</si>
  <si>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</si>
  <si>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</si>
  <si>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</si>
  <si>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</si>
  <si>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</si>
  <si>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</si>
  <si>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</si>
  <si>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</si>
  <si>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</si>
  <si>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</si>
  <si>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</si>
  <si>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</si>
  <si>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</si>
  <si>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</si>
  <si>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</si>
  <si>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</si>
  <si>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</si>
  <si>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</si>
  <si>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</si>
  <si>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</si>
  <si>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</si>
  <si>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</si>
  <si>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</si>
  <si>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</si>
  <si>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</si>
  <si>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</si>
  <si>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</si>
  <si>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</si>
  <si>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</si>
  <si>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</si>
  <si>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</si>
  <si>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</si>
  <si>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</si>
  <si>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</si>
  <si>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</si>
  <si>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</si>
  <si>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</si>
  <si>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</si>
  <si>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</si>
  <si>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</si>
  <si>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</si>
  <si>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</si>
  <si>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</si>
  <si>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</si>
  <si>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</si>
  <si>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</si>
  <si>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</si>
  <si>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</si>
  <si>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</si>
  <si>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</si>
  <si>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</si>
  <si>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</si>
  <si>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</si>
  <si>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</si>
  <si>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</si>
  <si>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</si>
  <si>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</si>
  <si>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</si>
  <si>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</si>
  <si>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</si>
  <si>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</si>
  <si>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</si>
  <si>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</si>
  <si>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</si>
  <si>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</si>
  <si>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</si>
  <si>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</si>
  <si>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</si>
  <si>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</si>
  <si>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</si>
  <si>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</si>
  <si>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</si>
  <si>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</si>
  <si>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</si>
  <si>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</si>
  <si>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</si>
  <si>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</si>
  <si>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</si>
  <si>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</si>
  <si>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</si>
  <si>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</si>
  <si>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</si>
  <si>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</si>
  <si>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</si>
  <si>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</si>
  <si>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</si>
  <si>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</si>
  <si>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</si>
  <si>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</si>
  <si>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</si>
  <si>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</si>
  <si>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</si>
  <si>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</si>
  <si>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</si>
  <si>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</si>
  <si>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</si>
  <si>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</si>
  <si>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</si>
  <si>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</si>
  <si>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</si>
  <si>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</si>
  <si>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</si>
  <si>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</si>
  <si>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</si>
  <si>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</si>
  <si>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</si>
  <si>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</si>
  <si>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</si>
  <si>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</si>
  <si>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</si>
  <si>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</si>
  <si>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</si>
  <si>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</si>
  <si>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</si>
  <si>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</si>
  <si>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</si>
  <si>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</si>
  <si>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</si>
  <si>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</si>
  <si>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</si>
  <si>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</si>
  <si>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</si>
  <si>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</si>
  <si>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</si>
  <si>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</si>
  <si>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</si>
  <si>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</si>
  <si>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</si>
  <si>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</si>
  <si>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</si>
  <si>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</si>
  <si>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</si>
  <si>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</si>
  <si>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</si>
  <si>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</si>
  <si>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</si>
  <si>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</si>
  <si>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</si>
  <si>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</si>
  <si>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</si>
  <si>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</si>
  <si>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</si>
  <si>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</si>
  <si>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</si>
  <si>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</si>
  <si>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</si>
  <si>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</si>
  <si>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</si>
  <si>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</si>
  <si>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</si>
  <si>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</si>
  <si>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</si>
  <si>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</si>
  <si>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</si>
  <si>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</si>
  <si>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</si>
  <si>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</si>
  <si>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</si>
  <si>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</si>
  <si>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</si>
  <si>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</si>
  <si>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</si>
  <si>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</si>
  <si>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</si>
  <si>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</si>
  <si>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</si>
  <si>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</si>
  <si>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</si>
  <si>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</si>
  <si>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</si>
  <si>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</si>
  <si>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</si>
  <si>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</si>
  <si>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</si>
  <si>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</si>
  <si>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</si>
  <si>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</si>
  <si>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</si>
  <si>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</si>
  <si>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</si>
  <si>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</si>
  <si>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</si>
  <si>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</si>
  <si>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</si>
  <si>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</si>
  <si>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</si>
  <si>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</si>
  <si>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</si>
  <si>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</si>
  <si>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</si>
  <si>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</si>
  <si>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</si>
  <si>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</si>
  <si>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</si>
  <si>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</si>
  <si>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</si>
  <si>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</si>
  <si>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</si>
  <si>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</si>
  <si>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</si>
  <si>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</si>
  <si>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</si>
  <si>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</si>
  <si>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</si>
  <si>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</si>
  <si>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</si>
  <si>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</si>
  <si>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</si>
  <si>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</si>
  <si>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</si>
  <si>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</si>
  <si>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</si>
  <si>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</si>
  <si>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</si>
  <si>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</si>
  <si>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</si>
  <si>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</si>
  <si>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</si>
  <si>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</si>
  <si>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</si>
  <si>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</si>
  <si>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</si>
  <si>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</si>
  <si>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</si>
  <si>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</si>
  <si>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</si>
  <si>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</si>
  <si>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</si>
  <si>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</si>
  <si>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</si>
  <si>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</si>
  <si>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</si>
  <si>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</si>
  <si>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</si>
  <si>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</si>
  <si>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</si>
  <si>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</si>
  <si>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</si>
  <si>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</si>
  <si>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</si>
  <si>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</si>
  <si>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</si>
  <si>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</si>
  <si>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</si>
  <si>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</si>
  <si>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</si>
  <si>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</si>
  <si>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</si>
  <si>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</si>
  <si>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</si>
  <si>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</si>
  <si>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</si>
  <si>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</si>
  <si>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</si>
  <si>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</si>
  <si>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</si>
  <si>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</si>
  <si>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</si>
  <si>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</si>
  <si>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</si>
  <si>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</si>
  <si>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</si>
  <si>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</si>
  <si>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</si>
  <si>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</si>
  <si>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</si>
  <si>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</si>
  <si>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</si>
  <si>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</si>
  <si>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</si>
  <si>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</si>
  <si>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</si>
  <si>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</si>
  <si>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</si>
  <si>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</si>
  <si>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</si>
  <si>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</si>
  <si>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</si>
  <si>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</si>
  <si>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</si>
  <si>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</si>
  <si>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</si>
  <si>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</si>
  <si>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</si>
  <si>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</si>
  <si>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</si>
  <si>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</si>
  <si>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</si>
  <si>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</si>
  <si>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</si>
  <si>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</si>
  <si>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</si>
  <si>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</si>
  <si>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</si>
  <si>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</si>
  <si>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</si>
  <si>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</si>
  <si>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</si>
  <si>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</si>
  <si>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</si>
  <si>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</si>
  <si>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</si>
  <si>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</si>
  <si>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</si>
  <si>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</si>
  <si>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</si>
  <si>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</si>
  <si>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</si>
  <si>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</si>
  <si>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</si>
  <si>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</si>
  <si>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</si>
  <si>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</si>
  <si>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</si>
  <si>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</si>
  <si>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</si>
  <si>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</si>
  <si>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</si>
  <si>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</si>
  <si>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</si>
  <si>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</si>
  <si>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</si>
  <si>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</si>
  <si>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</si>
  <si>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</si>
  <si>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</si>
  <si>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</si>
  <si>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</si>
  <si>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</si>
  <si>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</si>
  <si>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</si>
  <si>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</si>
  <si>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</si>
  <si>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</si>
  <si>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</si>
  <si>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</si>
  <si>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</si>
  <si>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</si>
  <si>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</si>
  <si>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</si>
  <si>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</si>
  <si>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</si>
  <si>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</si>
  <si>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</si>
  <si>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</si>
  <si>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</si>
  <si>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</si>
  <si>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</si>
  <si>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</si>
  <si>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</si>
  <si>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</si>
  <si>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</si>
  <si>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</si>
  <si>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</si>
  <si>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</si>
  <si>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</si>
  <si>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</si>
  <si>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</si>
  <si>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</si>
  <si>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</si>
  <si>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</si>
  <si>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</si>
  <si>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</si>
  <si>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</si>
  <si>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</si>
  <si>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</si>
  <si>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</si>
  <si>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</si>
  <si>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</si>
  <si>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</si>
  <si>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</si>
  <si>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</si>
  <si>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</si>
  <si>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</si>
  <si>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</si>
  <si>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</si>
  <si>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</si>
  <si>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</si>
  <si>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</si>
  <si>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</si>
  <si>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</si>
  <si>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</si>
  <si>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</si>
  <si>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</si>
  <si>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</si>
  <si>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</si>
  <si>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</si>
  <si>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</si>
  <si>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</si>
  <si>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</si>
  <si>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</si>
  <si>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</si>
  <si>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</si>
  <si>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</si>
  <si>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</si>
  <si>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</si>
  <si>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</si>
  <si>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</si>
  <si>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</si>
  <si>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</si>
  <si>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</si>
  <si>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</si>
  <si>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</si>
  <si>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</si>
  <si>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</si>
  <si>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</si>
  <si>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</si>
  <si>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</si>
  <si>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</si>
  <si>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</si>
  <si>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</si>
  <si>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</si>
  <si>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</si>
  <si>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</si>
  <si>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</si>
  <si>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</si>
  <si>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</si>
  <si>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</si>
  <si>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</si>
  <si>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</si>
  <si>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</si>
  <si>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</si>
  <si>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</si>
  <si>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</si>
  <si>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</si>
  <si>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</si>
  <si>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</si>
  <si>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</si>
  <si>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</si>
  <si>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</si>
  <si>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</si>
  <si>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</si>
  <si>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</si>
  <si>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</si>
  <si>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</si>
  <si>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</si>
  <si>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</si>
  <si>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</si>
  <si>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</si>
  <si>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</si>
  <si>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</si>
  <si>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</si>
  <si>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</si>
  <si>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</si>
  <si>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</si>
  <si>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</si>
  <si>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</si>
  <si>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</si>
  <si>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</si>
  <si>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</si>
  <si>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</si>
  <si>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</si>
  <si>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</si>
  <si>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</si>
  <si>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</si>
  <si>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</si>
  <si>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</si>
  <si>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</si>
  <si>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</si>
  <si>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</si>
  <si>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</si>
  <si>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</si>
  <si>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</si>
  <si>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</si>
  <si>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</si>
  <si>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</si>
  <si>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</si>
  <si>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</si>
  <si>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</si>
  <si>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</si>
  <si>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</si>
  <si>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</si>
  <si>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</si>
  <si>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</si>
  <si>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</si>
  <si>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</si>
  <si>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</si>
  <si>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</si>
  <si>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</si>
  <si>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</si>
  <si>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</si>
  <si>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</si>
  <si>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</si>
  <si>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</si>
  <si>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</si>
  <si>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</si>
  <si>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</si>
  <si>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</si>
  <si>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</si>
  <si>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</si>
  <si>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</si>
  <si>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</si>
  <si>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</si>
  <si>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</si>
  <si>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</si>
  <si>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</si>
  <si>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</si>
  <si>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</si>
  <si>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</si>
  <si>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</si>
  <si>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</si>
  <si>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</si>
  <si>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</si>
  <si>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</si>
  <si>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</si>
  <si>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</si>
  <si>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</si>
  <si>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</si>
  <si>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</si>
  <si>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</si>
  <si>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</si>
  <si>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</si>
  <si>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</si>
  <si>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</si>
  <si>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</si>
  <si>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</si>
  <si>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</si>
  <si>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</si>
  <si>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</si>
  <si>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</si>
  <si>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</si>
  <si>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</si>
  <si>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</si>
  <si>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</si>
  <si>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</si>
  <si>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</si>
  <si>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</si>
  <si>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</si>
  <si>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</si>
  <si>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</si>
  <si>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</si>
  <si>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</si>
  <si>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</si>
  <si>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</si>
  <si>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</si>
  <si>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</si>
  <si>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</si>
  <si>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</si>
  <si>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</si>
  <si>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</si>
  <si>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</si>
  <si>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</si>
  <si>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</si>
  <si>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</si>
  <si>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</si>
  <si>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</si>
  <si>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</si>
  <si>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</si>
  <si>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</si>
  <si>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</si>
  <si>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</si>
  <si>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</si>
  <si>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</si>
  <si>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</si>
  <si>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</si>
  <si>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</si>
  <si>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</si>
  <si>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</si>
  <si>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</si>
  <si>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</si>
  <si>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</si>
  <si>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</si>
  <si>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</si>
  <si>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</si>
  <si>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</si>
  <si>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</si>
  <si>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</si>
  <si>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</si>
  <si>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</si>
  <si>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</si>
  <si>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</si>
  <si>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</si>
  <si>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</si>
  <si>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</si>
  <si>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</si>
  <si>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</si>
  <si>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</si>
  <si>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</si>
  <si>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</si>
  <si>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</si>
  <si>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</si>
  <si>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</si>
  <si>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</si>
  <si>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</si>
  <si>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</si>
  <si>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</si>
  <si>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</si>
  <si>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</si>
  <si>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</si>
  <si>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</si>
  <si>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</si>
  <si>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</si>
  <si>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</si>
  <si>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</si>
  <si>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</si>
  <si>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</si>
  <si>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</si>
  <si>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</si>
  <si>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</si>
  <si>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</si>
  <si>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</si>
  <si>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</si>
  <si>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</si>
  <si>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</si>
  <si>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</si>
  <si>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</si>
  <si>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</si>
  <si>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</si>
  <si>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</si>
  <si>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</si>
  <si>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</si>
  <si>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</si>
  <si>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</si>
  <si>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</si>
  <si>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</si>
  <si>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</si>
  <si>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</si>
  <si>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</si>
  <si>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</si>
  <si>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</si>
  <si>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</si>
  <si>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</si>
  <si>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</si>
  <si>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</si>
  <si>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</si>
  <si>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</si>
  <si>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</si>
  <si>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</si>
  <si>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</si>
  <si>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</si>
  <si>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</si>
  <si>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</si>
  <si>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</si>
  <si>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</si>
  <si>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</si>
  <si>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</si>
  <si>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</si>
  <si>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</si>
  <si>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</si>
  <si>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</si>
  <si>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</si>
  <si>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</si>
  <si>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</si>
  <si>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</si>
  <si>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</si>
  <si>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</si>
  <si>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</si>
  <si>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</si>
  <si>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</si>
  <si>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</si>
  <si>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</si>
  <si>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</si>
  <si>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</si>
  <si>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</si>
  <si>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</si>
  <si>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</si>
  <si>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</si>
  <si>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</si>
  <si>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</si>
  <si>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</si>
  <si>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</si>
  <si>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</si>
  <si>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</si>
  <si>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</si>
  <si>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</si>
  <si>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</si>
  <si>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</si>
  <si>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</si>
  <si>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</si>
  <si>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</si>
  <si>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</si>
  <si>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</si>
  <si>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</si>
  <si>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</si>
  <si>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</si>
  <si>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</si>
  <si>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</si>
  <si>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</si>
  <si>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</si>
  <si>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</si>
  <si>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</si>
  <si>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</si>
  <si>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</si>
  <si>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</si>
  <si>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</si>
  <si>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</si>
  <si>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</si>
  <si>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</si>
  <si>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</si>
  <si>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</si>
  <si>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</si>
  <si>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</si>
  <si>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</si>
  <si>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</si>
  <si>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</si>
  <si>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</si>
  <si>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</si>
  <si>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</si>
  <si>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</si>
  <si>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</si>
  <si>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</si>
  <si>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</si>
  <si>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</si>
  <si>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</si>
  <si>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</si>
  <si>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</si>
  <si>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</si>
  <si>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</si>
  <si>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</si>
  <si>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</si>
  <si>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</si>
  <si>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</si>
  <si>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</si>
  <si>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</si>
  <si>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</si>
  <si>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</si>
  <si>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</si>
  <si>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</si>
  <si>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</si>
  <si>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</si>
  <si>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</si>
  <si>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</si>
  <si>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</si>
  <si>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</si>
  <si>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</si>
  <si>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</si>
  <si>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</si>
  <si>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</si>
  <si>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</si>
  <si>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</si>
  <si>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</si>
  <si>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</si>
  <si>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</si>
  <si>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</si>
  <si>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</si>
  <si>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</si>
  <si>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</si>
  <si>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</si>
  <si>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</si>
  <si>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</si>
  <si>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</si>
  <si>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</si>
  <si>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</si>
  <si>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</si>
  <si>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</si>
  <si>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</si>
  <si>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</si>
  <si>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</si>
  <si>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</si>
  <si>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</si>
  <si>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</si>
  <si>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</si>
  <si>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</si>
  <si>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</si>
  <si>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</si>
  <si>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</si>
  <si>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</si>
  <si>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</si>
  <si>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</si>
  <si>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</si>
  <si>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</si>
  <si>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</si>
  <si>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</si>
  <si>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</si>
  <si>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</si>
  <si>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</si>
  <si>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</si>
  <si>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</si>
  <si>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</si>
  <si>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</si>
  <si>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</si>
  <si>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</si>
  <si>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</si>
  <si>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</si>
  <si>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</si>
  <si>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</si>
  <si>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</si>
  <si>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</si>
  <si>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</si>
  <si>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</si>
  <si>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</si>
  <si>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</si>
  <si>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</si>
  <si>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</si>
  <si>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</si>
  <si>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</si>
  <si>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</si>
  <si>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</si>
  <si>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</si>
  <si>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</si>
  <si>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</si>
  <si>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</si>
  <si>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</si>
  <si>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</si>
  <si>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</si>
  <si>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</si>
  <si>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</si>
  <si>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</si>
  <si>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</si>
  <si>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</si>
  <si>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</si>
  <si>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</si>
  <si>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</si>
  <si>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</si>
  <si>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</si>
  <si>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</si>
  <si>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</si>
  <si>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</si>
  <si>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</si>
  <si>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</si>
  <si>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</si>
  <si>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</si>
  <si>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</si>
  <si>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</si>
  <si>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</si>
  <si>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</si>
  <si>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</si>
  <si>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</si>
  <si>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</si>
  <si>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</si>
  <si>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</si>
  <si>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</si>
  <si>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</si>
  <si>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</si>
  <si>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</si>
  <si>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</si>
  <si>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</si>
  <si>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</si>
  <si>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</si>
  <si>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</si>
  <si>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</si>
  <si>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</si>
  <si>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</si>
  <si>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</si>
  <si>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</si>
  <si>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</si>
  <si>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</si>
  <si>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</si>
  <si>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</si>
  <si>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</si>
  <si>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</si>
  <si>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</si>
  <si>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</si>
  <si>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</si>
  <si>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</si>
  <si>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</si>
  <si>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</si>
  <si>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</si>
  <si>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</si>
  <si>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</si>
  <si>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</si>
  <si>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</si>
  <si>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</si>
  <si>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</si>
  <si>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</si>
  <si>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</si>
  <si>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</si>
  <si>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</si>
  <si>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</si>
  <si>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</si>
  <si>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</si>
  <si>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</si>
  <si>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</si>
  <si>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</si>
  <si>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</si>
  <si>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</si>
  <si>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</si>
  <si>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</si>
  <si>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</si>
  <si>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</si>
  <si>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</si>
  <si>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</si>
  <si>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</si>
  <si>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</si>
  <si>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</si>
  <si>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</si>
  <si>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</si>
  <si>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</si>
  <si>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</si>
  <si>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</si>
  <si>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</si>
  <si>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</si>
  <si>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</si>
  <si>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</si>
  <si>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</si>
  <si>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</si>
  <si>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</si>
  <si>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</si>
  <si>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</si>
  <si>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</si>
  <si>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</si>
  <si>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</si>
  <si>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</si>
  <si>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</si>
  <si>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</si>
  <si>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</si>
  <si>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</si>
  <si>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</si>
  <si>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</si>
  <si>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</si>
  <si>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</si>
  <si>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</si>
  <si>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</si>
  <si>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</si>
  <si>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</si>
  <si>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</si>
  <si>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</si>
  <si>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</si>
  <si>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</si>
  <si>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</si>
  <si>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</si>
  <si>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</si>
  <si>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</si>
  <si>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</si>
  <si>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</si>
  <si>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</si>
  <si>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</si>
  <si>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</si>
  <si>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</si>
  <si>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</si>
  <si>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</si>
  <si>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</si>
  <si>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</si>
  <si>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</si>
  <si>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</si>
  <si>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</si>
  <si>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</si>
  <si>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</si>
  <si>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</si>
  <si>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</si>
  <si>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</si>
  <si>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</si>
  <si>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</si>
  <si>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</si>
  <si>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</si>
  <si>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</si>
  <si>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</si>
  <si>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</si>
  <si>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</si>
  <si>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</si>
  <si>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</si>
  <si>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</si>
  <si>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</si>
  <si>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</si>
  <si>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</si>
  <si>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</si>
  <si>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</si>
  <si>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</si>
  <si>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</si>
  <si>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</si>
  <si>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</si>
  <si>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</si>
  <si>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</si>
  <si>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</si>
  <si>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</si>
  <si>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</si>
  <si>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</si>
  <si>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</si>
  <si>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</si>
  <si>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</si>
  <si>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</si>
  <si>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</si>
  <si>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</si>
  <si>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</si>
  <si>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</si>
  <si>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</si>
  <si>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</si>
  <si>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</si>
  <si>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</si>
  <si>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</si>
  <si>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</si>
  <si>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</si>
  <si>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</si>
  <si>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</si>
  <si>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</si>
  <si>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</si>
  <si>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</si>
  <si>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</si>
  <si>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</si>
  <si>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</si>
  <si>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</si>
  <si>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</si>
  <si>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</si>
  <si>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</si>
  <si>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</si>
  <si>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</si>
  <si>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</si>
  <si>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</si>
  <si>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</si>
  <si>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</si>
  <si>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</si>
  <si>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</si>
  <si>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</si>
  <si>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</si>
  <si>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</si>
  <si>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</si>
  <si>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</si>
  <si>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</si>
  <si>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</si>
  <si>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</si>
  <si>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</si>
  <si>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</si>
  <si>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</si>
  <si>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</si>
  <si>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</si>
  <si>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</si>
  <si>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</si>
  <si>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</si>
  <si>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</si>
  <si>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</si>
  <si>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</si>
  <si>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</si>
  <si>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</si>
  <si>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</si>
  <si>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</si>
  <si>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</si>
  <si>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</si>
  <si>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</si>
  <si>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</si>
  <si>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</si>
  <si>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</si>
  <si>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</si>
  <si>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</si>
  <si>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</si>
  <si>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</si>
  <si>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</si>
  <si>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</si>
  <si>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</si>
  <si>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</si>
  <si>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</si>
  <si>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</si>
  <si>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</si>
  <si>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</si>
  <si>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</si>
  <si>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</si>
  <si>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</si>
  <si>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</si>
  <si>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</si>
  <si>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</si>
  <si>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</si>
  <si>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</si>
  <si>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</si>
  <si>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</si>
  <si>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</si>
  <si>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</si>
  <si>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</si>
  <si>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</si>
  <si>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</si>
  <si>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</si>
  <si>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</si>
  <si>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</si>
  <si>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</si>
  <si>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</si>
  <si>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</si>
  <si>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</si>
  <si>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</si>
  <si>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</si>
  <si>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</si>
  <si>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</si>
  <si>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</si>
  <si>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</si>
  <si>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</si>
  <si>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</si>
  <si>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</si>
  <si>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</si>
  <si>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</si>
  <si>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</si>
  <si>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</si>
  <si>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</si>
  <si>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</si>
  <si>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</si>
  <si>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</si>
  <si>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</si>
  <si>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</si>
  <si>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</si>
  <si>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</si>
  <si>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</si>
  <si>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</si>
  <si>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</si>
  <si>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</si>
  <si>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</si>
  <si>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</si>
  <si>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</si>
  <si>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</si>
  <si>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</si>
  <si>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</si>
  <si>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</si>
  <si>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</si>
  <si>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</si>
  <si>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</si>
  <si>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</si>
  <si>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</si>
  <si>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</si>
  <si>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</si>
  <si>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</si>
  <si>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</si>
  <si>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</si>
  <si>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</si>
  <si>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</si>
  <si>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</si>
  <si>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</si>
  <si>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</si>
  <si>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</si>
  <si>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</si>
  <si>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</si>
  <si>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</si>
  <si>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</si>
  <si>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</si>
  <si>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</si>
  <si>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</si>
  <si>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</si>
  <si>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</si>
  <si>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</si>
  <si>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</si>
  <si>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</si>
  <si>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</si>
  <si>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</si>
  <si>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</si>
  <si>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</si>
  <si>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</si>
  <si>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</si>
  <si>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</si>
  <si>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</si>
  <si>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</si>
  <si>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</si>
  <si>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</si>
  <si>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</si>
  <si>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</si>
  <si>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</si>
  <si>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</si>
  <si>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</si>
  <si>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</si>
  <si>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</si>
  <si>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</si>
  <si>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</si>
  <si>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</si>
  <si>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</si>
  <si>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</si>
  <si>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</si>
  <si>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</si>
  <si>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</si>
  <si>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</si>
  <si>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</si>
  <si>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</si>
  <si>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</si>
  <si>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</si>
  <si>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</si>
  <si>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</si>
  <si>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</si>
  <si>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</si>
  <si>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</si>
  <si>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</si>
  <si>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</si>
  <si>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</si>
  <si>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</si>
  <si>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</si>
  <si>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</si>
  <si>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</si>
  <si>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</si>
  <si>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</si>
  <si>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</si>
  <si>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</si>
  <si>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</si>
  <si>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</si>
  <si>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</si>
  <si>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</si>
  <si>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</si>
  <si>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</si>
  <si>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</si>
  <si>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</si>
  <si>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</si>
  <si>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</si>
  <si>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</si>
  <si>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</si>
  <si>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</si>
  <si>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</si>
  <si>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</si>
  <si>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</si>
  <si>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</si>
  <si>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</si>
  <si>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</si>
  <si>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</si>
  <si>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</si>
  <si>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</si>
  <si>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</si>
  <si>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</si>
  <si>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</si>
  <si>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</si>
  <si>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</si>
  <si>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</si>
  <si>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</si>
  <si>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</si>
  <si>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</si>
  <si>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</si>
  <si>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</si>
  <si>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</si>
  <si>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</si>
  <si>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</si>
  <si>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</si>
  <si>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</si>
  <si>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</si>
  <si>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</si>
  <si>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</si>
  <si>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</si>
  <si>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</si>
  <si>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</si>
  <si>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</si>
  <si>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</si>
  <si>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</si>
  <si>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</si>
  <si>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</si>
  <si>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</si>
  <si>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</si>
  <si>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</si>
  <si>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</si>
  <si>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</si>
  <si>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</si>
  <si>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</si>
  <si>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</si>
  <si>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</si>
  <si>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</si>
  <si>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</si>
  <si>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</si>
  <si>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</si>
  <si>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</si>
  <si>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</si>
  <si>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</si>
  <si>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</si>
  <si>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</si>
  <si>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</si>
  <si>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</si>
  <si>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</si>
  <si>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</si>
  <si>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</si>
  <si>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</si>
  <si>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</si>
  <si>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</si>
  <si>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</si>
  <si>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</si>
  <si>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</si>
  <si>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</si>
  <si>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</si>
  <si>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</si>
  <si>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</si>
  <si>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</si>
  <si>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</si>
  <si>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</si>
  <si>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</si>
  <si>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</si>
  <si>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</si>
  <si>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</si>
  <si>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</si>
  <si>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</si>
  <si>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</si>
  <si>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</si>
  <si>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</si>
  <si>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</si>
  <si>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</si>
  <si>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</si>
  <si>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</si>
  <si>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</si>
  <si>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</si>
  <si>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</si>
  <si>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</si>
  <si>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</si>
  <si>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</si>
  <si>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</si>
  <si>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</si>
  <si>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</si>
  <si>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</si>
  <si>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</si>
  <si>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</si>
  <si>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</si>
  <si>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</si>
  <si>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</si>
  <si>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</si>
  <si>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</si>
  <si>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</si>
  <si>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</si>
  <si>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</si>
  <si>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</si>
  <si>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</si>
  <si>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</si>
  <si>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</si>
  <si>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</si>
  <si>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</si>
  <si>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</si>
  <si>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</si>
  <si>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</si>
  <si>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</si>
  <si>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</si>
  <si>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</si>
  <si>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</si>
  <si>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</si>
  <si>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</si>
  <si>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</si>
  <si>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</si>
  <si>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</si>
  <si>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</si>
  <si>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</si>
  <si>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</si>
  <si>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</si>
  <si>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</si>
  <si>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</si>
  <si>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</si>
  <si>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</si>
  <si>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</si>
  <si>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</si>
  <si>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</si>
  <si>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</si>
  <si>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</si>
  <si>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</si>
  <si>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</si>
  <si>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</si>
  <si>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</si>
  <si>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</si>
  <si>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</si>
  <si>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</si>
  <si>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</si>
  <si>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</si>
  <si>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</si>
  <si>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</si>
  <si>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</si>
  <si>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</si>
  <si>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</si>
  <si>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</si>
  <si>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</si>
  <si>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</si>
  <si>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</si>
  <si>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</si>
  <si>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</si>
  <si>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</si>
  <si>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</si>
  <si>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</si>
  <si>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</si>
  <si>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</si>
  <si>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</si>
  <si>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</si>
  <si>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</si>
  <si>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</si>
  <si>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</si>
  <si>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</si>
  <si>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</si>
  <si>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</si>
  <si>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</si>
  <si>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</si>
  <si>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</si>
  <si>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</si>
  <si>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</si>
  <si>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</si>
  <si>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</si>
  <si>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</si>
  <si>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</si>
  <si>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</si>
  <si>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</si>
  <si>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</si>
  <si>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</si>
  <si>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</si>
  <si>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</si>
  <si>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</si>
  <si>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</si>
  <si>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</si>
  <si>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</si>
  <si>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</si>
  <si>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</si>
  <si>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</si>
  <si>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</si>
  <si>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</si>
  <si>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</si>
  <si>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</si>
  <si>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</si>
  <si>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</si>
  <si>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</si>
  <si>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</si>
  <si>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</si>
  <si>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</si>
  <si>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</si>
  <si>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</si>
  <si>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</si>
  <si>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</si>
  <si>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</si>
  <si>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</si>
  <si>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</si>
  <si>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</si>
  <si>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</si>
  <si>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</si>
  <si>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</si>
  <si>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</si>
  <si>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</si>
  <si>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</si>
  <si>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</si>
  <si>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</si>
  <si>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</si>
  <si>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</si>
  <si>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</si>
  <si>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</si>
  <si>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</si>
  <si>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</si>
  <si>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</si>
  <si>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</si>
  <si>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</si>
  <si>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</si>
  <si>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</si>
  <si>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</si>
  <si>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</si>
  <si>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</si>
  <si>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</si>
  <si>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</si>
  <si>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</si>
  <si>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</si>
  <si>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</si>
  <si>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</si>
  <si>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</si>
  <si>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</si>
  <si>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</si>
  <si>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</si>
  <si>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</si>
  <si>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</si>
  <si>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</si>
  <si>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</si>
  <si>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</si>
  <si>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</si>
  <si>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</si>
  <si>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</si>
  <si>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</si>
  <si>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</si>
  <si>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</si>
  <si>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</si>
  <si>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</si>
  <si>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</si>
  <si>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</si>
  <si>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</si>
  <si>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</si>
  <si>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</si>
  <si>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</si>
  <si>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</si>
  <si>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</si>
  <si>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</si>
  <si>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</si>
  <si>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</si>
  <si>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</si>
  <si>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</si>
  <si>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</si>
  <si>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</si>
  <si>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</si>
  <si>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</si>
  <si>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</si>
  <si>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</si>
  <si>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</si>
  <si>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</si>
  <si>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</si>
  <si>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</si>
  <si>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</si>
  <si>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</si>
  <si>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</si>
  <si>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</si>
  <si>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</si>
  <si>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</si>
  <si>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</si>
  <si>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</si>
  <si>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</si>
  <si>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</si>
  <si>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</si>
  <si>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</si>
  <si>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</si>
  <si>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</si>
  <si>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</si>
  <si>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</si>
  <si>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</si>
  <si>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</si>
  <si>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</si>
  <si>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</si>
  <si>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</si>
  <si>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</si>
  <si>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</si>
  <si>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</si>
  <si>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</si>
  <si>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</si>
  <si>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</si>
  <si>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</si>
  <si>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</si>
  <si>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</si>
  <si>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</si>
  <si>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</si>
  <si>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</si>
  <si>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</si>
  <si>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</si>
  <si>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</si>
  <si>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</si>
  <si>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</si>
  <si>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</si>
  <si>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</si>
  <si>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</si>
  <si>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</si>
  <si>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</si>
  <si>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</si>
  <si>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</si>
  <si>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</si>
  <si>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</si>
  <si>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</si>
  <si>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</si>
  <si>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</si>
  <si>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</si>
  <si>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</si>
  <si>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</si>
  <si>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</si>
  <si>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</si>
  <si>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</si>
  <si>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</si>
  <si>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</si>
  <si>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</si>
  <si>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</si>
  <si>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</si>
  <si>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</si>
  <si>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</si>
  <si>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</si>
  <si>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</si>
  <si>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</si>
  <si>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</si>
  <si>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</si>
  <si>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</si>
  <si>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</si>
  <si>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</si>
  <si>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</si>
  <si>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</si>
  <si>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</si>
  <si>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</si>
  <si>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</si>
  <si>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</si>
  <si>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</si>
  <si>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</si>
  <si>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</si>
  <si>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</si>
  <si>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</si>
  <si>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</si>
  <si>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</si>
  <si>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</si>
  <si>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</si>
  <si>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</si>
  <si>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</si>
  <si>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</si>
  <si>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</si>
  <si>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</si>
  <si>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</si>
  <si>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</si>
  <si>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</si>
  <si>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</si>
  <si>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</si>
  <si>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</si>
  <si>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</si>
  <si>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</si>
  <si>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</si>
  <si>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</si>
  <si>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</si>
  <si>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</si>
  <si>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</si>
  <si>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</si>
  <si>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</si>
  <si>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</si>
  <si>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</si>
  <si>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</si>
  <si>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</si>
  <si>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</si>
  <si>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</si>
  <si>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</si>
  <si>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</si>
  <si>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</si>
  <si>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</si>
  <si>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</si>
  <si>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</si>
  <si>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</si>
  <si>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</si>
  <si>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</si>
  <si>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</si>
  <si>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</si>
  <si>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</si>
  <si>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</si>
  <si>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</si>
  <si>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</si>
  <si>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</si>
  <si>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</si>
  <si>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</si>
  <si>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</si>
  <si>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</si>
  <si>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</si>
  <si>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</si>
  <si>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</si>
  <si>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</si>
  <si>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</si>
  <si>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</si>
  <si>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</si>
  <si>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</si>
  <si>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</si>
  <si>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</si>
  <si>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</si>
  <si>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</si>
  <si>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</si>
  <si>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</si>
  <si>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</si>
  <si>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</si>
  <si>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</si>
  <si>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</si>
  <si>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</si>
  <si>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</si>
  <si>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</si>
  <si>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</si>
  <si>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</si>
  <si>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</si>
  <si>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</si>
  <si>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</si>
  <si>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</si>
  <si>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</si>
  <si>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</si>
  <si>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</si>
  <si>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</si>
  <si>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</si>
  <si>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</si>
  <si>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</si>
  <si>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</si>
  <si>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</si>
  <si>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</si>
  <si>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</si>
  <si>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</si>
  <si>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</si>
  <si>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</si>
  <si>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</si>
  <si>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</si>
  <si>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</si>
  <si>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</si>
  <si>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</si>
  <si>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</si>
  <si>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</si>
  <si>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</si>
  <si>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</si>
  <si>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</si>
  <si>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</si>
  <si>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</si>
  <si>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</si>
  <si>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</si>
  <si>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</si>
  <si>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</si>
  <si>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</si>
  <si>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</si>
  <si>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</si>
  <si>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</si>
  <si>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</si>
  <si>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</si>
  <si>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</si>
  <si>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</si>
  <si>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</si>
  <si>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</si>
  <si>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</si>
  <si>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</si>
  <si>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</si>
  <si>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</si>
  <si>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</si>
  <si>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</si>
  <si>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</si>
  <si>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</si>
  <si>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</si>
  <si>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</si>
  <si>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</si>
  <si>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</si>
  <si>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</si>
  <si>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</si>
  <si>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</si>
  <si>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</si>
  <si>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</si>
  <si>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</si>
  <si>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</si>
  <si>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</si>
  <si>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</si>
  <si>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</si>
  <si>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</si>
  <si>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</si>
  <si>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</si>
  <si>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</si>
  <si>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</si>
  <si>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</si>
  <si>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</si>
  <si>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</si>
  <si>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</si>
  <si>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</si>
  <si>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</si>
  <si>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</si>
  <si>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</si>
  <si>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</si>
  <si>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</si>
  <si>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</si>
  <si>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</si>
  <si>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</si>
  <si>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</si>
  <si>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</si>
  <si>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</si>
  <si>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</si>
  <si>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</si>
  <si>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</si>
  <si>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</si>
  <si>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</si>
  <si>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</si>
  <si>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</si>
  <si>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</si>
  <si>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</si>
  <si>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</si>
  <si>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</si>
  <si>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</si>
  <si>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</si>
  <si>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</si>
  <si>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</si>
  <si>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</si>
  <si>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</si>
  <si>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</si>
  <si>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</si>
  <si>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</si>
  <si>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</si>
  <si>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</si>
  <si>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</si>
  <si>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</si>
  <si>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</si>
  <si>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</si>
  <si>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</si>
  <si>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</si>
  <si>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</si>
  <si>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</si>
  <si>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</si>
  <si>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</si>
  <si>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</si>
  <si>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</si>
  <si>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</si>
  <si>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</si>
  <si>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</si>
  <si>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</si>
  <si>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</si>
  <si>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</si>
  <si>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</si>
  <si>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</si>
  <si>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</si>
  <si>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</si>
  <si>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</si>
  <si>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</si>
  <si>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</si>
  <si>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</si>
  <si>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</si>
  <si>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</si>
  <si>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</si>
  <si>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</si>
  <si>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</si>
  <si>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</si>
  <si>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</si>
  <si>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</si>
  <si>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</si>
  <si>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</si>
  <si>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</si>
  <si>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</si>
  <si>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</si>
  <si>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</si>
  <si>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</si>
  <si>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</si>
  <si>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</si>
  <si>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</si>
  <si>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</si>
  <si>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</si>
  <si>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</si>
  <si>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</si>
  <si>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</si>
  <si>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</si>
  <si>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</si>
  <si>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</si>
  <si>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</si>
  <si>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</si>
  <si>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</si>
  <si>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</si>
  <si>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</si>
  <si>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</si>
  <si>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</si>
  <si>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</si>
  <si>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</si>
  <si>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</si>
  <si>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</si>
  <si>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</si>
  <si>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</si>
  <si>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</si>
  <si>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</si>
  <si>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</si>
  <si>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</si>
  <si>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</si>
  <si>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</si>
  <si>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</si>
  <si>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</si>
  <si>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</si>
  <si>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</si>
  <si>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</si>
  <si>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</si>
  <si>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</si>
  <si>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</si>
  <si>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</si>
  <si>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</si>
  <si>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</si>
  <si>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</si>
  <si>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</si>
  <si>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</si>
  <si>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</si>
  <si>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</si>
  <si>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</si>
  <si>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</si>
  <si>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</si>
  <si>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</si>
  <si>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</si>
  <si>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</si>
  <si>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</si>
  <si>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</si>
  <si>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</si>
  <si>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</si>
  <si>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</si>
  <si>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</si>
  <si>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</si>
  <si>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</si>
  <si>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</si>
  <si>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</si>
  <si>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</si>
  <si>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</si>
  <si>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</si>
  <si>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</si>
  <si>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</si>
  <si>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</si>
  <si>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</si>
  <si>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</si>
  <si>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</si>
  <si>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</si>
  <si>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</si>
  <si>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</si>
  <si>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</si>
  <si>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</si>
  <si>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</si>
  <si>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</si>
  <si>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</si>
  <si>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</si>
  <si>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</si>
  <si>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</si>
  <si>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</si>
  <si>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</si>
  <si>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</si>
  <si>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</si>
  <si>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</si>
  <si>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</si>
  <si>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</si>
  <si>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</si>
  <si>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</si>
  <si>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</si>
  <si>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</si>
  <si>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</si>
  <si>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</si>
  <si>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</si>
  <si>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</si>
  <si>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</si>
  <si>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</si>
  <si>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</si>
  <si>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</si>
  <si>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</si>
  <si>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</si>
  <si>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</si>
  <si>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</si>
  <si>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</si>
  <si>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</si>
  <si>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</si>
  <si>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</si>
  <si>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</si>
  <si>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</si>
  <si>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</si>
  <si>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</si>
  <si>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</si>
  <si>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</si>
  <si>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</si>
  <si>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</si>
  <si>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</si>
  <si>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</si>
  <si>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</si>
  <si>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</si>
  <si>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</si>
  <si>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</si>
  <si>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</si>
  <si>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</si>
  <si>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</si>
  <si>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</si>
  <si>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</si>
  <si>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</si>
  <si>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</si>
  <si>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</si>
  <si>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</si>
  <si>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</si>
  <si>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</si>
  <si>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</si>
  <si>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</si>
  <si>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</si>
  <si>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</si>
  <si>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</si>
  <si>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</si>
  <si>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</si>
  <si>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</si>
  <si>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</si>
  <si>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</si>
  <si>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</si>
  <si>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</si>
  <si>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</si>
  <si>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</si>
  <si>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</si>
  <si>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</si>
  <si>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</si>
  <si>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</si>
  <si>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</si>
  <si>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</si>
  <si>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</si>
  <si>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</si>
  <si>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</si>
  <si>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</si>
  <si>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</si>
  <si>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</si>
  <si>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</si>
  <si>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</si>
  <si>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</si>
  <si>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</si>
  <si>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</si>
  <si>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</si>
  <si>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</si>
  <si>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</si>
  <si>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</si>
  <si>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</si>
  <si>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</si>
  <si>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</si>
  <si>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</si>
  <si>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</si>
  <si>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</si>
  <si>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</si>
  <si>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</si>
  <si>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</si>
  <si>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</si>
  <si>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</si>
  <si>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</si>
  <si>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</si>
  <si>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</si>
  <si>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</si>
  <si>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</si>
  <si>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</si>
  <si>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</si>
  <si>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</si>
  <si>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</si>
  <si>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</si>
  <si>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</si>
  <si>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</si>
  <si>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</si>
  <si>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</si>
  <si>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</si>
  <si>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</si>
  <si>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</si>
  <si>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</si>
  <si>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</si>
  <si>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</si>
  <si>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</si>
  <si>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</si>
  <si>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</si>
  <si>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</si>
  <si>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</si>
  <si>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</si>
  <si>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</si>
  <si>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</si>
  <si>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</si>
  <si>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</si>
  <si>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</si>
  <si>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</si>
  <si>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</si>
  <si>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</si>
  <si>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</si>
  <si>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</si>
  <si>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</si>
  <si>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</si>
  <si>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</si>
  <si>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</si>
  <si>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</si>
  <si>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</si>
  <si>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</si>
  <si>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</si>
  <si>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</si>
  <si>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</si>
  <si>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</si>
  <si>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</si>
  <si>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</si>
  <si>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</si>
  <si>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</si>
  <si>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</si>
  <si>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</si>
  <si>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</si>
  <si>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</si>
  <si>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</si>
  <si>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</si>
  <si>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</si>
  <si>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</si>
  <si>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</si>
  <si>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</si>
  <si>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</si>
  <si>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</si>
  <si>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</si>
  <si>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</si>
  <si>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</si>
  <si>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</si>
  <si>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</si>
  <si>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</si>
  <si>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</si>
  <si>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</si>
  <si>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</si>
  <si>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</si>
  <si>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</si>
  <si>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</si>
  <si>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</si>
  <si>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</si>
  <si>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</si>
  <si>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</si>
  <si>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</si>
  <si>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</si>
  <si>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</si>
  <si>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</si>
  <si>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</si>
  <si>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</si>
  <si>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</si>
  <si>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</si>
  <si>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</si>
  <si>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</si>
  <si>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</si>
  <si>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</si>
  <si>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</si>
  <si>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</si>
  <si>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</si>
  <si>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</si>
  <si>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</si>
  <si>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</si>
  <si>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</si>
  <si>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</si>
  <si>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</si>
  <si>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</si>
  <si>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</si>
  <si>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</si>
  <si>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</si>
  <si>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</si>
  <si>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</si>
  <si>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</si>
  <si>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</si>
  <si>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</si>
  <si>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</si>
  <si>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</si>
  <si>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</si>
  <si>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</si>
  <si>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</si>
  <si>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</si>
  <si>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</si>
  <si>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</si>
  <si>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</si>
  <si>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</si>
  <si>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</si>
  <si>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</si>
  <si>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</si>
  <si>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</si>
  <si>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</si>
  <si>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</si>
  <si>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</si>
  <si>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</si>
  <si>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</si>
  <si>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</si>
  <si>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</si>
  <si>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</si>
  <si>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</si>
  <si>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</si>
  <si>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</si>
  <si>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</si>
  <si>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</si>
  <si>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</si>
  <si>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</si>
  <si>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</si>
  <si>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</si>
  <si>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</si>
  <si>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</si>
  <si>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</si>
  <si>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</si>
  <si>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</si>
  <si>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</si>
  <si>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</si>
  <si>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</si>
  <si>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</si>
  <si>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</si>
  <si>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</si>
  <si>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</si>
  <si>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</si>
  <si>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</si>
  <si>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</si>
  <si>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</si>
  <si>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</si>
  <si>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</si>
  <si>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</si>
  <si>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</si>
  <si>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</si>
  <si>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</si>
  <si>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</si>
  <si>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</si>
  <si>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</si>
  <si>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</si>
  <si>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</si>
  <si>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</si>
  <si>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</si>
  <si>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</si>
  <si>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</si>
  <si>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</si>
  <si>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</si>
  <si>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</si>
  <si>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</si>
  <si>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</si>
  <si>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</si>
  <si>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</si>
  <si>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</si>
  <si>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</si>
  <si>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</si>
  <si>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</si>
  <si>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</si>
  <si>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</si>
  <si>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</si>
  <si>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</si>
  <si>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</si>
  <si>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</si>
  <si>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</si>
  <si>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</si>
  <si>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</si>
  <si>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</si>
  <si>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</si>
  <si>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</si>
  <si>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</si>
  <si>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</si>
  <si>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</si>
  <si>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</si>
  <si>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</si>
  <si>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</si>
  <si>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</si>
  <si>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</si>
  <si>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</si>
  <si>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</si>
  <si>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</si>
  <si>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</si>
  <si>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</si>
  <si>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</si>
  <si>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</si>
  <si>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</si>
  <si>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</si>
  <si>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</si>
  <si>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</si>
  <si>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</si>
  <si>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</si>
  <si>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</si>
  <si>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</si>
  <si>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</si>
  <si>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</si>
  <si>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</si>
  <si>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</si>
  <si>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</si>
  <si>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</si>
  <si>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</si>
  <si>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</si>
  <si>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</si>
  <si>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</si>
  <si>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</si>
  <si>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</si>
  <si>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</si>
  <si>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</si>
  <si>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</si>
  <si>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</si>
  <si>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</si>
  <si>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</si>
  <si>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</si>
  <si>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</si>
  <si>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</si>
  <si>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</si>
  <si>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</si>
  <si>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</si>
  <si>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</si>
  <si>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</si>
  <si>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</si>
  <si>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</si>
  <si>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</si>
  <si>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</si>
  <si>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</si>
  <si>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</si>
  <si>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</si>
  <si>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</si>
  <si>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</si>
  <si>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</si>
  <si>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</si>
  <si>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</si>
  <si>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</si>
  <si>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</si>
  <si>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</si>
  <si>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</si>
  <si>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</si>
  <si>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</si>
  <si>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</si>
  <si>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</si>
  <si>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</si>
  <si>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</si>
  <si>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</si>
  <si>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</si>
  <si>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</si>
  <si>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</si>
  <si>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</si>
  <si>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</si>
  <si>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</si>
  <si>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</si>
  <si>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</si>
  <si>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</si>
  <si>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</si>
  <si>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</si>
  <si>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</si>
  <si>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</si>
  <si>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</si>
  <si>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</si>
  <si>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</si>
  <si>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</si>
  <si>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</si>
  <si>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</si>
  <si>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</si>
  <si>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</si>
  <si>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</si>
  <si>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</si>
  <si>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</si>
  <si>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</si>
  <si>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</si>
  <si>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</si>
  <si>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</si>
  <si>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</si>
  <si>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</si>
  <si>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</si>
  <si>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</si>
  <si>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</si>
  <si>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</si>
  <si>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</si>
  <si>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</si>
  <si>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</si>
  <si>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</si>
  <si>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</si>
  <si>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</si>
  <si>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</si>
  <si>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</si>
  <si>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</si>
  <si>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</si>
  <si>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</si>
  <si>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</si>
  <si>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</si>
  <si>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</si>
  <si>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</si>
  <si>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</si>
  <si>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</si>
  <si>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</si>
  <si>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</si>
  <si>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</si>
  <si>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</si>
  <si>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</si>
  <si>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</si>
  <si>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</si>
  <si>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</si>
  <si>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</si>
  <si>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</si>
  <si>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</si>
  <si>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</si>
  <si>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</si>
  <si>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</si>
  <si>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</si>
  <si>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</si>
  <si>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</si>
  <si>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</si>
  <si>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</si>
  <si>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</si>
  <si>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</si>
  <si>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</si>
  <si>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</si>
  <si>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</si>
  <si>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</si>
  <si>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</si>
  <si>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</si>
  <si>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</si>
  <si>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</si>
  <si>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</si>
  <si>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</si>
  <si>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</si>
  <si>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</si>
  <si>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</si>
  <si>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</si>
  <si>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</si>
  <si>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</si>
  <si>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</si>
  <si>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</si>
  <si>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</si>
  <si>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</si>
  <si>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</si>
  <si>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</si>
  <si>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</si>
  <si>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</si>
  <si>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</si>
  <si>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</si>
  <si>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</si>
  <si>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</si>
  <si>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</si>
  <si>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</si>
  <si>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</si>
  <si>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</si>
  <si>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</si>
  <si>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</si>
  <si>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</si>
  <si>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</si>
  <si>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</si>
  <si>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</si>
  <si>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</si>
  <si>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</si>
  <si>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</si>
  <si>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</si>
  <si>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</si>
  <si>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</si>
  <si>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</si>
  <si>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</si>
  <si>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</si>
  <si>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</si>
  <si>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</si>
  <si>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</si>
  <si>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</si>
  <si>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</si>
  <si>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</si>
  <si>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</si>
  <si>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</si>
  <si>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</si>
  <si>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</si>
  <si>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</si>
  <si>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</si>
  <si>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</si>
  <si>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</si>
  <si>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</si>
  <si>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</si>
  <si>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</si>
  <si>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</si>
  <si>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</si>
  <si>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</si>
  <si>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</si>
  <si>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</si>
  <si>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</si>
  <si>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</si>
  <si>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</si>
  <si>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</si>
  <si>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</si>
  <si>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</si>
  <si>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</si>
  <si>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</si>
  <si>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</si>
  <si>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</si>
  <si>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</si>
  <si>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</si>
  <si>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</si>
  <si>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</si>
  <si>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</si>
  <si>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</si>
  <si>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</si>
  <si>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</si>
  <si>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</si>
  <si>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</si>
  <si>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</si>
  <si>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</si>
  <si>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</si>
  <si>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</si>
  <si>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</si>
  <si>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</si>
  <si>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</si>
  <si>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</si>
  <si>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</si>
  <si>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</si>
  <si>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</si>
  <si>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</si>
  <si>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</si>
  <si>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</si>
  <si>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</si>
  <si>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</si>
  <si>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</si>
  <si>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</si>
  <si>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</si>
  <si>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</si>
  <si>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</si>
  <si>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</si>
  <si>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</si>
  <si>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</si>
  <si>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</si>
  <si>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</si>
  <si>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</si>
  <si>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</si>
  <si>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</si>
  <si>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</si>
  <si>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</si>
  <si>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</si>
  <si>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</si>
  <si>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</si>
  <si>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</si>
  <si>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</si>
  <si>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</si>
  <si>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</si>
  <si>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</si>
  <si>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</si>
  <si>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</si>
  <si>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</si>
  <si>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</si>
  <si>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</si>
  <si>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</si>
  <si>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</si>
  <si>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</si>
  <si>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</si>
  <si>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</si>
  <si>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</si>
  <si>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</si>
  <si>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</si>
  <si>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</si>
  <si>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</si>
  <si>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</si>
  <si>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</si>
  <si>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</si>
  <si>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</si>
  <si>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</si>
  <si>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</si>
  <si>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</si>
  <si>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</si>
  <si>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</si>
  <si>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</si>
  <si>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</si>
  <si>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</si>
  <si>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</si>
  <si>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</si>
  <si>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</si>
  <si>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</si>
  <si>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</si>
  <si>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</si>
  <si>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</si>
  <si>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</si>
  <si>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</si>
  <si>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</si>
  <si>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</si>
  <si>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</si>
  <si>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</si>
  <si>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</si>
  <si>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</si>
  <si>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</si>
  <si>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</si>
  <si>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</si>
  <si>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</si>
  <si>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</si>
  <si>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</si>
  <si>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</si>
  <si>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</si>
  <si>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</si>
  <si>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</si>
  <si>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</si>
  <si>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</si>
  <si>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</si>
  <si>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</si>
  <si>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</si>
  <si>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</si>
  <si>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</si>
  <si>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</si>
  <si>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</si>
  <si>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</si>
  <si>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</si>
  <si>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</si>
  <si>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</si>
  <si>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</si>
  <si>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</si>
  <si>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</si>
  <si>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</si>
  <si>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</si>
  <si>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</si>
  <si>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</si>
  <si>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</si>
  <si>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</si>
  <si>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</si>
  <si>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</si>
  <si>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</si>
  <si>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</si>
  <si>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</si>
  <si>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</si>
  <si>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</si>
  <si>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</si>
  <si>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</si>
  <si>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</si>
  <si>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</si>
  <si>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</si>
  <si>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</si>
  <si>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</si>
  <si>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</si>
  <si>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</si>
  <si>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</si>
  <si>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</si>
  <si>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</si>
  <si>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</si>
  <si>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</si>
  <si>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</si>
  <si>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</si>
  <si>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</si>
  <si>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</si>
  <si>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</si>
  <si>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</si>
  <si>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</si>
  <si>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</si>
  <si>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</si>
  <si>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</si>
  <si>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</si>
  <si>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</si>
  <si>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</si>
  <si>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</si>
  <si>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</si>
  <si>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</si>
  <si>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</si>
  <si>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</si>
  <si>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</si>
  <si>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</si>
  <si>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</si>
  <si>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</si>
  <si>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</si>
  <si>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</si>
  <si>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</si>
  <si>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</si>
  <si>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</si>
  <si>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</si>
  <si>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</si>
  <si>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</si>
  <si>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</si>
  <si>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</si>
  <si>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</si>
  <si>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</si>
  <si>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</si>
  <si>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</si>
  <si>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</si>
  <si>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</si>
  <si>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</si>
  <si>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</si>
  <si>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</si>
  <si>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</si>
  <si>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</si>
  <si>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</si>
  <si>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</si>
  <si>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</si>
  <si>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</si>
  <si>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</si>
  <si>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</si>
  <si>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</si>
  <si>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</si>
  <si>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</si>
  <si>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</si>
  <si>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</si>
  <si>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</si>
  <si>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</si>
  <si>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</si>
  <si>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</si>
  <si>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</si>
  <si>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</si>
  <si>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</si>
  <si>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</si>
  <si>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</si>
  <si>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</si>
  <si>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</si>
  <si>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</si>
  <si>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</si>
  <si>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</si>
  <si>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</si>
  <si>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</si>
  <si>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</si>
  <si>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</si>
  <si>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</si>
  <si>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</si>
  <si>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</si>
  <si>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</si>
  <si>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</si>
  <si>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</si>
  <si>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</si>
  <si>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</si>
  <si>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</si>
  <si>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</si>
  <si>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</si>
  <si>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</si>
  <si>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</si>
  <si>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</si>
  <si>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</si>
  <si>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</si>
  <si>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</si>
  <si>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</si>
  <si>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</si>
  <si>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</si>
  <si>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</si>
  <si>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</si>
  <si>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</si>
  <si>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</si>
  <si>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</si>
  <si>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</si>
  <si>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</si>
  <si>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</si>
  <si>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</si>
  <si>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</si>
  <si>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</si>
  <si>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</si>
  <si>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</si>
  <si>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</si>
  <si>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</si>
  <si>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</si>
  <si>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</si>
  <si>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</si>
  <si>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</si>
  <si>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</si>
  <si>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</si>
  <si>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</si>
  <si>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</si>
  <si>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</si>
  <si>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</si>
  <si>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</si>
  <si>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</si>
  <si>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</si>
  <si>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</si>
  <si>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</si>
  <si>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</si>
  <si>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</si>
  <si>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</si>
  <si>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</si>
  <si>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</si>
  <si>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</si>
  <si>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</si>
  <si>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</si>
  <si>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</si>
  <si>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</si>
  <si>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</si>
  <si>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</si>
  <si>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</si>
  <si>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</si>
  <si>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</si>
  <si>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</si>
  <si>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</si>
  <si>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</si>
  <si>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</si>
  <si>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</si>
  <si>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</si>
  <si>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</si>
  <si>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</si>
  <si>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</si>
  <si>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</si>
  <si>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</si>
  <si>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</si>
  <si>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</si>
  <si>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</si>
  <si>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</si>
  <si>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</si>
  <si>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</si>
  <si>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</si>
  <si>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</si>
  <si>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</si>
  <si>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</si>
  <si>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</si>
  <si>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</si>
  <si>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</si>
  <si>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</si>
  <si>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</si>
  <si>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</si>
  <si>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</si>
  <si>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</si>
  <si>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</si>
  <si>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</si>
  <si>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</si>
  <si>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</si>
  <si>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</si>
  <si>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</si>
  <si>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</si>
  <si>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</si>
  <si>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</si>
  <si>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</si>
  <si>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</si>
  <si>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</si>
  <si>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</si>
  <si>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</si>
  <si>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</si>
  <si>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</si>
  <si>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</si>
  <si>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</si>
  <si>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</si>
  <si>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</si>
  <si>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</si>
  <si>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</si>
  <si>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</si>
  <si>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</si>
  <si>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</si>
  <si>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</si>
  <si>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</si>
  <si>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</si>
  <si>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</si>
  <si>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</si>
  <si>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</si>
  <si>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</si>
  <si>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</si>
  <si>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</si>
  <si>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</si>
  <si>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</si>
  <si>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</si>
  <si>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</si>
  <si>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</si>
  <si>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</si>
  <si>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</si>
  <si>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</si>
  <si>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</si>
  <si>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</si>
  <si>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</si>
  <si>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</si>
  <si>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</si>
  <si>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</si>
  <si>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</si>
  <si>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</si>
  <si>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</si>
  <si>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</si>
  <si>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</si>
  <si>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</si>
  <si>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</si>
  <si>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</si>
  <si>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</si>
  <si>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</si>
  <si>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</si>
  <si>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</si>
  <si>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</si>
  <si>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</si>
  <si>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</si>
  <si>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</si>
  <si>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</si>
  <si>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</si>
  <si>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</si>
  <si>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</si>
  <si>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</si>
  <si>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</si>
  <si>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</si>
  <si>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</si>
  <si>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</si>
  <si>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</si>
  <si>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</si>
  <si>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</si>
  <si>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</si>
  <si>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</si>
  <si>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</si>
  <si>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</si>
  <si>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</si>
  <si>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</si>
  <si>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</si>
  <si>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</si>
  <si>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</si>
  <si>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</si>
  <si>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</si>
  <si>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</si>
  <si>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</si>
  <si>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</si>
  <si>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</si>
  <si>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</si>
  <si>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</si>
  <si>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</si>
  <si>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</si>
  <si>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</si>
  <si>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</si>
  <si>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</si>
  <si>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</si>
  <si>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</si>
  <si>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</si>
  <si>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</si>
  <si>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</si>
  <si>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</si>
  <si>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</si>
  <si>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</si>
  <si>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</si>
  <si>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</si>
  <si>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</si>
  <si>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</si>
  <si>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</si>
  <si>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</si>
  <si>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</si>
  <si>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</si>
  <si>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</si>
  <si>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</si>
  <si>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</si>
  <si>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</si>
  <si>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</si>
  <si>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</si>
  <si>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</si>
  <si>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</si>
  <si>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</si>
  <si>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</si>
  <si>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</si>
  <si>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</si>
  <si>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</si>
  <si>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</si>
  <si>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</si>
  <si>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</si>
  <si>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</si>
  <si>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</si>
  <si>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</si>
  <si>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</si>
  <si>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</si>
  <si>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</si>
  <si>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</si>
  <si>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</si>
  <si>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</si>
  <si>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</si>
  <si>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</si>
  <si>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</si>
  <si>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</si>
  <si>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</si>
  <si>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</si>
  <si>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</si>
  <si>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</si>
  <si>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</si>
  <si>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</si>
  <si>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</si>
  <si>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</si>
  <si>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</si>
  <si>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</si>
  <si>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</si>
  <si>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</si>
  <si>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</si>
  <si>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</si>
  <si>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</si>
  <si>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</si>
  <si>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</si>
  <si>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</si>
  <si>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</si>
  <si>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</si>
  <si>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</si>
  <si>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</si>
  <si>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</si>
  <si>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</si>
  <si>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</si>
  <si>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</si>
  <si>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</si>
  <si>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</si>
  <si>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</si>
  <si>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</si>
  <si>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</si>
  <si>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</si>
  <si>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</si>
  <si>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</si>
  <si>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</si>
  <si>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</si>
  <si>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</si>
  <si>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</si>
  <si>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</si>
  <si>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</si>
  <si>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</si>
  <si>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</si>
  <si>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</si>
  <si>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</si>
  <si>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</si>
  <si>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</si>
  <si>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</si>
  <si>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</si>
  <si>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</si>
  <si>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</si>
  <si>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</si>
  <si>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</si>
  <si>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</si>
  <si>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</si>
  <si>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</si>
  <si>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</si>
  <si>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</si>
  <si>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</si>
  <si>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</si>
  <si>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</si>
  <si>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</si>
  <si>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</si>
  <si>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</si>
  <si>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</si>
  <si>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</si>
  <si>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</si>
  <si>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</si>
  <si>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</si>
  <si>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</si>
  <si>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</si>
  <si>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</si>
  <si>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</si>
  <si>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</si>
  <si>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</si>
  <si>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</si>
  <si>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</si>
  <si>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</si>
  <si>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</si>
  <si>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</si>
  <si>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</si>
  <si>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</si>
  <si>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</si>
  <si>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</si>
  <si>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</si>
  <si>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</si>
  <si>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</si>
  <si>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</si>
  <si>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</si>
  <si>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</si>
  <si>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</si>
  <si>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</si>
  <si>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</si>
  <si>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</si>
  <si>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</si>
  <si>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</si>
  <si>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</si>
  <si>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</si>
  <si>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</si>
  <si>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</si>
  <si>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</si>
  <si>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</si>
  <si>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</si>
  <si>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</si>
  <si>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</si>
  <si>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</si>
  <si>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</si>
  <si>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</si>
  <si>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</si>
  <si>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</si>
  <si>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</si>
  <si>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</si>
  <si>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</si>
  <si>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</si>
  <si>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</si>
  <si>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</si>
  <si>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</si>
  <si>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</si>
  <si>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</si>
  <si>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</si>
  <si>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</si>
  <si>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</si>
  <si>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</si>
  <si>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</si>
  <si>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</si>
  <si>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</si>
  <si>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</si>
  <si>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</si>
  <si>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</si>
  <si>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</si>
  <si>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</si>
  <si>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</si>
  <si>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</si>
  <si>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</si>
  <si>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</si>
  <si>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</si>
  <si>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</si>
  <si>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</si>
  <si>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</si>
  <si>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</si>
  <si>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</si>
  <si>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</si>
  <si>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</si>
  <si>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</si>
  <si>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</si>
  <si>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</si>
  <si>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</si>
  <si>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</si>
  <si>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</si>
  <si>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</si>
  <si>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</si>
  <si>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</si>
  <si>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</si>
  <si>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</si>
  <si>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</si>
  <si>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</si>
  <si>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</si>
  <si>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</si>
  <si>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</si>
  <si>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</si>
  <si>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</si>
  <si>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</si>
  <si>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</si>
  <si>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</si>
  <si>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</si>
  <si>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</si>
  <si>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</si>
  <si>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</si>
  <si>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</si>
  <si>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</si>
  <si>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</si>
  <si>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</si>
  <si>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</si>
  <si>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</si>
  <si>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</si>
  <si>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</si>
  <si>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</si>
  <si>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</si>
  <si>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</si>
  <si>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</si>
  <si>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</si>
  <si>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</si>
  <si>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</si>
  <si>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</si>
  <si>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</si>
  <si>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</si>
  <si>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</si>
  <si>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</si>
  <si>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</si>
  <si>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</si>
  <si>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</si>
  <si>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</si>
  <si>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</si>
  <si>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</si>
  <si>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</si>
  <si>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</si>
  <si>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</si>
  <si>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</si>
  <si>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</si>
  <si>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</si>
  <si>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</si>
  <si>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</si>
  <si>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</si>
  <si>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</si>
  <si>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</si>
  <si>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</si>
  <si>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</si>
  <si>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</si>
  <si>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</si>
  <si>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</si>
  <si>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</si>
  <si>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</si>
  <si>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</si>
  <si>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</si>
  <si>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</si>
  <si>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</si>
  <si>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</si>
  <si>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</si>
  <si>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</si>
  <si>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</si>
  <si>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</si>
  <si>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</si>
  <si>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</si>
  <si>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</si>
  <si>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</si>
  <si>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</si>
  <si>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</si>
  <si>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</si>
  <si>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</si>
  <si>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</si>
  <si>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</si>
  <si>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</si>
  <si>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</si>
  <si>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</si>
  <si>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</si>
  <si>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</si>
  <si>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</si>
  <si>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</si>
  <si>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</si>
  <si>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</si>
  <si>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</si>
  <si>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</si>
  <si>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</si>
  <si>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</si>
  <si>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</si>
  <si>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</si>
  <si>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</si>
  <si>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</si>
  <si>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</si>
  <si>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</si>
  <si>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</si>
  <si>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</si>
  <si>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</si>
  <si>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</si>
  <si>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</si>
  <si>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</si>
  <si>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</si>
  <si>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</si>
  <si>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</si>
  <si>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</si>
  <si>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</si>
  <si>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</si>
  <si>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</si>
  <si>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</si>
  <si>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</si>
  <si>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</si>
  <si>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</si>
  <si>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</si>
  <si>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</si>
  <si>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</si>
  <si>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</si>
  <si>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</si>
  <si>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</si>
  <si>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</si>
  <si>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</si>
  <si>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</si>
  <si>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</si>
  <si>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</si>
  <si>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</si>
  <si>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</si>
  <si>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</si>
  <si>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</si>
  <si>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</si>
  <si>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</si>
  <si>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</si>
  <si>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</si>
  <si>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</si>
  <si>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</si>
  <si>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</si>
  <si>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</si>
  <si>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</si>
  <si>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</si>
  <si>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</si>
  <si>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</si>
  <si>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</si>
  <si>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</si>
  <si>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</si>
  <si>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</si>
  <si>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</si>
  <si>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</si>
  <si>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</si>
  <si>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</si>
  <si>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</si>
  <si>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</si>
  <si>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</si>
  <si>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</si>
  <si>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</si>
  <si>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</si>
  <si>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</si>
  <si>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</si>
  <si>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</si>
  <si>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</si>
  <si>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</si>
  <si>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</si>
  <si>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</si>
  <si>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</si>
  <si>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</si>
  <si>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</si>
  <si>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</si>
  <si>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</si>
  <si>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</si>
  <si>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</si>
  <si>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</si>
  <si>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</si>
  <si>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</si>
  <si>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</si>
  <si>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</si>
  <si>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</si>
  <si>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</si>
  <si>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</si>
  <si>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</si>
  <si>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</si>
  <si>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</si>
  <si>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</si>
  <si>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</si>
  <si>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</si>
  <si>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</si>
  <si>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</si>
  <si>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</si>
  <si>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</si>
  <si>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</si>
  <si>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</si>
  <si>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</si>
  <si>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</si>
  <si>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</si>
  <si>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</si>
  <si>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</si>
  <si>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</si>
  <si>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</si>
  <si>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</si>
  <si>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</si>
  <si>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</si>
  <si>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</si>
  <si>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</si>
  <si>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</si>
  <si>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</si>
  <si>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</si>
  <si>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</si>
  <si>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</si>
  <si>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</si>
  <si>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</si>
  <si>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</si>
  <si>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</si>
  <si>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</si>
  <si>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</si>
  <si>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</si>
  <si>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</si>
  <si>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</si>
  <si>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</si>
  <si>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</si>
  <si>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</si>
  <si>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</si>
  <si>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</si>
  <si>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</si>
  <si>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</si>
  <si>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</si>
  <si>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</si>
  <si>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</si>
  <si>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</si>
  <si>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</si>
  <si>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</si>
  <si>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</si>
  <si>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</si>
  <si>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</si>
  <si>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</si>
  <si>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</si>
  <si>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</si>
  <si>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</si>
  <si>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</si>
  <si>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</si>
  <si>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</si>
  <si>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</si>
  <si>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</si>
  <si>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</si>
  <si>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</si>
  <si>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</si>
  <si>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</si>
  <si>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</si>
  <si>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</si>
  <si>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</si>
  <si>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</si>
  <si>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</si>
  <si>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</si>
  <si>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</si>
  <si>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</si>
  <si>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</si>
  <si>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</si>
  <si>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</si>
  <si>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</si>
  <si>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</si>
  <si>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</si>
  <si>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</si>
  <si>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</si>
  <si>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</si>
  <si>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</si>
  <si>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</si>
  <si>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</si>
  <si>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</si>
  <si>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</si>
  <si>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</si>
  <si>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</si>
  <si>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</si>
  <si>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</si>
  <si>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</si>
  <si>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</si>
  <si>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</si>
  <si>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</si>
  <si>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</si>
  <si>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</si>
  <si>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</si>
  <si>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</si>
  <si>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</si>
  <si>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</si>
  <si>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</si>
  <si>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</si>
  <si>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</si>
  <si>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</si>
  <si>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</si>
  <si>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</si>
  <si>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</si>
  <si>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</si>
  <si>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</si>
  <si>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</si>
  <si>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</si>
  <si>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</si>
  <si>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</si>
  <si>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</si>
  <si>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</si>
  <si>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</si>
  <si>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</si>
  <si>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</si>
  <si>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</si>
  <si>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</si>
  <si>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</si>
  <si>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</si>
  <si>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</si>
  <si>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</si>
  <si>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</si>
  <si>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</si>
  <si>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</si>
  <si>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</si>
  <si>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</si>
  <si>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</si>
  <si>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</si>
  <si>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</si>
  <si>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</si>
  <si>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</si>
  <si>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</si>
  <si>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</si>
  <si>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</si>
  <si>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</si>
  <si>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</si>
  <si>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</si>
  <si>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</si>
  <si>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</si>
  <si>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</si>
  <si>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</si>
  <si>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</si>
  <si>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</si>
  <si>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</si>
  <si>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</si>
  <si>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</si>
  <si>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</si>
  <si>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</si>
  <si>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</si>
  <si>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</si>
  <si>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</si>
  <si>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</si>
  <si>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</si>
  <si>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</si>
  <si>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</si>
  <si>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</si>
  <si>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</si>
  <si>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</si>
  <si>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</si>
  <si>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</si>
  <si>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</si>
  <si>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</si>
  <si>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</si>
  <si>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</si>
  <si>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</si>
  <si>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</si>
  <si>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</si>
  <si>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</si>
  <si>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</si>
  <si>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</si>
  <si>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</si>
  <si>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</si>
  <si>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</si>
  <si>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</si>
  <si>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</si>
  <si>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</si>
  <si>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</si>
  <si>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</si>
  <si>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</si>
  <si>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</si>
  <si>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</si>
  <si>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</si>
  <si>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</si>
  <si>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</si>
  <si>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</si>
  <si>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</si>
  <si>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</si>
  <si>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</si>
  <si>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</si>
  <si>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</si>
  <si>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</si>
  <si>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</si>
  <si>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</si>
  <si>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</si>
  <si>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</si>
  <si>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</si>
  <si>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</si>
  <si>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</si>
  <si>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</si>
  <si>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</si>
  <si>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</si>
  <si>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</si>
  <si>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</si>
  <si>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</si>
  <si>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</si>
  <si>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</si>
  <si>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</si>
  <si>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</si>
  <si>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</si>
  <si>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</si>
  <si>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</si>
  <si>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</si>
  <si>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</si>
  <si>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</si>
  <si>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</si>
  <si>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</si>
  <si>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</si>
  <si>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</si>
  <si>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</si>
  <si>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</si>
  <si>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</si>
  <si>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</si>
  <si>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</si>
  <si>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</si>
  <si>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</si>
  <si>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</si>
  <si>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</si>
  <si>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</si>
  <si>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</si>
  <si>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</si>
  <si>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</si>
  <si>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</si>
  <si>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</si>
  <si>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</si>
  <si>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</si>
  <si>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</si>
  <si>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</si>
  <si>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</si>
  <si>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</si>
  <si>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</si>
  <si>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</si>
  <si>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</si>
  <si>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</si>
  <si>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</si>
  <si>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</si>
  <si>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</si>
  <si>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</si>
  <si>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</si>
  <si>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</si>
  <si>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</si>
  <si>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</si>
  <si>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</si>
  <si>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</si>
  <si>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</si>
  <si>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</si>
  <si>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</si>
  <si>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</si>
  <si>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</si>
  <si>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</si>
  <si>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</si>
  <si>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</si>
  <si>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</si>
  <si>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</si>
  <si>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</si>
  <si>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</si>
  <si>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</si>
  <si>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</si>
  <si>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</si>
  <si>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</si>
  <si>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</si>
  <si>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</si>
  <si>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</si>
  <si>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</si>
  <si>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</si>
  <si>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</si>
  <si>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</si>
  <si>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</si>
  <si>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</si>
  <si>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</si>
  <si>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</si>
  <si>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</si>
  <si>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</si>
  <si>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</si>
  <si>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</si>
  <si>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</si>
  <si>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</si>
  <si>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</si>
  <si>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</si>
  <si>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</si>
  <si>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</si>
  <si>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</si>
  <si>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</si>
  <si>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</si>
  <si>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</si>
  <si>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</si>
  <si>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</si>
  <si>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</si>
  <si>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</si>
  <si>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</si>
  <si>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</si>
  <si>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</si>
  <si>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</si>
  <si>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</si>
  <si>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</si>
  <si>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</si>
  <si>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</si>
  <si>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</si>
  <si>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</si>
  <si>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</si>
  <si>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</si>
  <si>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</si>
  <si>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</si>
  <si>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</si>
  <si>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</si>
  <si>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</si>
  <si>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</si>
  <si>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</si>
  <si>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</si>
  <si>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</si>
  <si>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</si>
  <si>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</si>
  <si>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</si>
  <si>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</si>
  <si>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</si>
  <si>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</si>
  <si>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</si>
  <si>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</si>
  <si>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</si>
  <si>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</si>
  <si>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</si>
  <si>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</si>
  <si>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</si>
  <si>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</si>
  <si>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</si>
  <si>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</si>
  <si>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</si>
  <si>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</si>
  <si>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</si>
  <si>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</si>
  <si>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</si>
  <si>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</si>
  <si>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</si>
  <si>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</si>
  <si>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</si>
  <si>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</si>
  <si>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</si>
  <si>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</si>
  <si>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</si>
  <si>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</si>
  <si>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</si>
  <si>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</si>
  <si>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</si>
  <si>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</si>
  <si>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</si>
  <si>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</si>
  <si>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</si>
  <si>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</si>
  <si>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</si>
  <si>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</si>
  <si>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</si>
  <si>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</si>
  <si>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</si>
  <si>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</si>
  <si>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</si>
  <si>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</si>
  <si>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</si>
  <si>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</si>
  <si>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</si>
  <si>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</si>
  <si>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</si>
  <si>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</si>
  <si>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</si>
  <si>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</si>
  <si>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</si>
  <si>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</si>
  <si>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</si>
  <si>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</si>
  <si>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</si>
  <si>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</si>
  <si>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</si>
  <si>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</si>
  <si>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</si>
  <si>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</si>
  <si>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</si>
  <si>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</si>
  <si>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</si>
  <si>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</si>
  <si>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</si>
  <si>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</si>
  <si>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</si>
  <si>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</si>
  <si>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</si>
  <si>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</si>
  <si>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</si>
  <si>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</si>
  <si>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</si>
  <si>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</si>
  <si>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</si>
  <si>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</si>
  <si>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</si>
  <si>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</si>
  <si>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</si>
  <si>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</si>
  <si>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</si>
  <si>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</si>
  <si>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</si>
  <si>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</si>
  <si>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</si>
  <si>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</si>
  <si>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</si>
  <si>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</si>
  <si>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</si>
  <si>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</si>
  <si>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</si>
  <si>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</si>
  <si>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</si>
  <si>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</si>
  <si>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</si>
  <si>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</si>
  <si>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</si>
  <si>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</si>
  <si>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</si>
  <si>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</si>
  <si>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</si>
  <si>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</si>
  <si>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</si>
  <si>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</si>
  <si>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</si>
  <si>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</si>
  <si>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</si>
  <si>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</si>
  <si>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</si>
  <si>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</si>
  <si>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</si>
  <si>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</si>
  <si>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</si>
  <si>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</si>
  <si>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</si>
  <si>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</si>
  <si>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</si>
  <si>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</si>
  <si>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</si>
  <si>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</si>
  <si>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</si>
  <si>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</si>
  <si>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</si>
  <si>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</si>
  <si>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</si>
  <si>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</si>
  <si>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</si>
  <si>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</si>
  <si>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</si>
  <si>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</si>
  <si>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</si>
  <si>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</si>
  <si>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</si>
  <si>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</si>
  <si>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</si>
  <si>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</si>
  <si>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</si>
  <si>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</si>
  <si>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</si>
  <si>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</si>
  <si>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</si>
  <si>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</si>
  <si>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</si>
  <si>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</si>
  <si>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</si>
  <si>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</si>
  <si>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</si>
  <si>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</si>
  <si>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</si>
  <si>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</si>
  <si>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</si>
  <si>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</si>
  <si>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</si>
  <si>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</si>
  <si>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</si>
  <si>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</si>
  <si>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</si>
  <si>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</si>
  <si>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</si>
  <si>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</si>
  <si>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</si>
  <si>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</si>
  <si>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</si>
  <si>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</si>
  <si>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</si>
  <si>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</si>
  <si>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</si>
  <si>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</si>
  <si>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</si>
  <si>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</si>
  <si>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</si>
  <si>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</si>
  <si>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</si>
  <si>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</si>
  <si>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</si>
  <si>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</si>
  <si>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</si>
  <si>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</si>
  <si>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</si>
  <si>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</si>
  <si>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</si>
  <si>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</si>
  <si>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</si>
  <si>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</si>
  <si>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</si>
  <si>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</si>
  <si>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</si>
  <si>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</si>
  <si>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</si>
  <si>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</si>
  <si>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</si>
  <si>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</si>
  <si>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</si>
  <si>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</si>
  <si>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</si>
  <si>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</si>
  <si>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</si>
  <si>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</si>
  <si>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</si>
  <si>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</si>
  <si>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</si>
  <si>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</si>
  <si>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</si>
  <si>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</si>
  <si>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</si>
  <si>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</si>
  <si>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</si>
  <si>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</si>
  <si>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</si>
  <si>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</si>
  <si>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</si>
  <si>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</si>
  <si>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</si>
  <si>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</si>
  <si>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</si>
  <si>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</si>
  <si>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</si>
  <si>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</si>
  <si>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</si>
  <si>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</si>
  <si>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</si>
  <si>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</si>
  <si>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</si>
  <si>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</si>
  <si>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</si>
  <si>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</si>
  <si>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</si>
  <si>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</si>
  <si>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</si>
  <si>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</si>
  <si>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</si>
  <si>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</si>
  <si>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</si>
  <si>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</si>
  <si>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</si>
  <si>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</si>
  <si>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</si>
  <si>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</si>
  <si>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</si>
  <si>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</si>
  <si>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</si>
  <si>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</si>
  <si>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</si>
  <si>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</si>
  <si>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</si>
  <si>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</si>
  <si>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</si>
  <si>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</si>
  <si>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</si>
  <si>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</si>
  <si>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</si>
  <si>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</si>
  <si>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</si>
  <si>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</si>
  <si>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</si>
  <si>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</si>
  <si>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</si>
  <si>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</si>
  <si>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</si>
  <si>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</si>
  <si>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</si>
  <si>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</si>
  <si>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</si>
  <si>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</si>
  <si>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</si>
  <si>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</si>
  <si>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</si>
  <si>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</si>
  <si>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</si>
  <si>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</si>
  <si>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</si>
  <si>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</si>
  <si>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</si>
  <si>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</si>
  <si>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</si>
  <si>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</si>
  <si>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</si>
  <si>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</si>
  <si>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</si>
  <si>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</si>
  <si>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</si>
  <si>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</si>
  <si>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</si>
  <si>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</si>
  <si>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</si>
  <si>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</si>
  <si>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</si>
  <si>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</si>
  <si>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</si>
  <si>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</si>
  <si>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</si>
  <si>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</si>
  <si>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</si>
  <si>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</si>
  <si>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</si>
  <si>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</si>
  <si>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</si>
  <si>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</si>
  <si>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</si>
  <si>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</si>
  <si>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</si>
  <si>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</si>
  <si>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</si>
  <si>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</si>
  <si>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</si>
  <si>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</si>
  <si>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</si>
  <si>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</si>
  <si>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</si>
  <si>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</si>
  <si>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</si>
  <si>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</si>
  <si>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</si>
  <si>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</si>
  <si>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</si>
  <si>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</si>
  <si>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</si>
  <si>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</si>
  <si>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</si>
  <si>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</si>
  <si>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</si>
  <si>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</si>
  <si>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</si>
  <si>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</si>
  <si>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</si>
  <si>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</si>
  <si>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</si>
  <si>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</si>
  <si>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</si>
  <si>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</si>
  <si>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</si>
  <si>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</si>
  <si>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</si>
  <si>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</si>
  <si>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</si>
  <si>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</si>
  <si>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</si>
  <si>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</si>
  <si>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</si>
  <si>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</si>
  <si>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</si>
  <si>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</si>
  <si>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</si>
  <si>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</si>
  <si>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</si>
  <si>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</si>
  <si>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</si>
  <si>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</si>
  <si>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</si>
  <si>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</si>
  <si>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</si>
  <si>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</si>
  <si>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</si>
  <si>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</si>
  <si>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</si>
  <si>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</si>
  <si>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</si>
  <si>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</si>
  <si>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</si>
  <si>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</si>
  <si>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</si>
  <si>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</si>
  <si>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</si>
  <si>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</si>
  <si>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</si>
  <si>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</si>
  <si>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</si>
  <si>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</si>
  <si>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</si>
  <si>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</si>
  <si>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</si>
  <si>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</si>
  <si>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</si>
  <si>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</si>
  <si>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</si>
  <si>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</si>
  <si>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</si>
  <si>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</si>
  <si>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</si>
  <si>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</si>
  <si>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</si>
  <si>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</si>
  <si>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</si>
  <si>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</si>
  <si>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</si>
  <si>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</si>
  <si>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</si>
  <si>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</si>
  <si>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</si>
  <si>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</si>
  <si>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</si>
  <si>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</si>
  <si>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</si>
  <si>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</si>
  <si>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</si>
  <si>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</si>
  <si>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</si>
  <si>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</si>
  <si>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</si>
  <si>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</si>
  <si>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</si>
  <si>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</si>
  <si>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</si>
  <si>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</si>
  <si>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</si>
  <si>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</si>
  <si>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</si>
  <si>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</si>
  <si>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</si>
  <si>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</si>
  <si>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</si>
  <si>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</si>
  <si>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</si>
  <si>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</si>
  <si>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</si>
  <si>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</si>
  <si>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</si>
  <si>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</si>
  <si>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</si>
  <si>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</si>
  <si>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</si>
  <si>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</si>
  <si>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</si>
  <si>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</si>
  <si>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</si>
  <si>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</si>
  <si>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</si>
  <si>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</si>
  <si>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</si>
  <si>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</si>
  <si>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</si>
  <si>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</si>
  <si>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</si>
  <si>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</si>
  <si>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</si>
  <si>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</si>
  <si>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</si>
  <si>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</si>
  <si>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</si>
  <si>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</si>
  <si>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</si>
  <si>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</si>
  <si>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</si>
  <si>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</si>
  <si>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</si>
  <si>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</si>
  <si>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</si>
  <si>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</si>
  <si>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</si>
  <si>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</si>
  <si>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</si>
  <si>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</si>
  <si>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</si>
  <si>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</si>
  <si>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</si>
  <si>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</si>
  <si>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</si>
  <si>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</si>
  <si>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</si>
  <si>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</si>
  <si>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</si>
  <si>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</si>
  <si>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</si>
  <si>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</si>
  <si>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</si>
  <si>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</si>
  <si>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</si>
  <si>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</si>
  <si>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</si>
  <si>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</si>
  <si>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</si>
  <si>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</si>
  <si>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</si>
  <si>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</si>
  <si>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</si>
  <si>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</si>
  <si>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</si>
  <si>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</si>
  <si>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</si>
  <si>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</si>
  <si>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</si>
  <si>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</si>
  <si>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</si>
  <si>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</si>
  <si>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</si>
  <si>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</si>
  <si>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</si>
  <si>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</si>
  <si>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</si>
  <si>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</si>
  <si>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</si>
  <si>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</si>
  <si>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</si>
  <si>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</si>
  <si>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</si>
  <si>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</si>
  <si>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</si>
  <si>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</si>
  <si>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</si>
  <si>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</si>
  <si>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</si>
  <si>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</si>
  <si>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</si>
  <si>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</si>
  <si>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</si>
  <si>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</si>
  <si>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</si>
  <si>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</si>
  <si>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</si>
  <si>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</si>
  <si>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</si>
  <si>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</si>
  <si>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</si>
  <si>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</si>
  <si>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</si>
  <si>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</si>
  <si>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</si>
  <si>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</si>
  <si>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</si>
  <si>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</si>
  <si>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</si>
  <si>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</si>
  <si>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</si>
  <si>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</si>
  <si>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</si>
  <si>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</si>
  <si>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</si>
  <si>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</si>
  <si>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</si>
  <si>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</si>
  <si>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</si>
  <si>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</si>
  <si>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</si>
  <si>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</si>
  <si>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</si>
  <si>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</si>
  <si>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</si>
  <si>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</si>
  <si>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</si>
  <si>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</si>
  <si>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</si>
  <si>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</si>
  <si>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</si>
  <si>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</si>
  <si>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</si>
  <si>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</si>
  <si>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</si>
  <si>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</si>
  <si>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</si>
  <si>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</si>
  <si>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</si>
  <si>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</si>
  <si>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</si>
  <si>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</si>
  <si>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</si>
  <si>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</si>
  <si>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</si>
  <si>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</si>
  <si>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</si>
  <si>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</si>
  <si>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</si>
  <si>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</si>
  <si>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</si>
  <si>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</si>
  <si>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</si>
  <si>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</si>
  <si>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</si>
  <si>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</si>
  <si>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</si>
  <si>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</si>
  <si>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</si>
  <si>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</si>
  <si>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</si>
  <si>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</si>
  <si>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</si>
  <si>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</si>
  <si>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</si>
  <si>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</si>
  <si>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</si>
  <si>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</si>
  <si>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</si>
  <si>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</si>
  <si>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</si>
  <si>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</si>
  <si>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</si>
  <si>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</si>
  <si>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</si>
  <si>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</si>
  <si>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</si>
  <si>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</si>
  <si>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</si>
  <si>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</si>
  <si>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</si>
  <si>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</si>
  <si>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</si>
  <si>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</si>
  <si>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</si>
  <si>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</si>
  <si>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</si>
  <si>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</si>
  <si>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</si>
  <si>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</si>
  <si>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</si>
  <si>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</si>
  <si>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</si>
  <si>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</si>
  <si>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</si>
  <si>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</si>
  <si>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</si>
  <si>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</si>
  <si>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</si>
  <si>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</si>
  <si>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</si>
  <si>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</si>
  <si>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</si>
  <si>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</si>
  <si>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</si>
  <si>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</si>
  <si>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</si>
  <si>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</si>
  <si>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</si>
  <si>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</si>
  <si>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</si>
  <si>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</si>
  <si>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</si>
  <si>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</si>
  <si>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</si>
  <si>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</si>
  <si>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</si>
  <si>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</si>
  <si>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</si>
  <si>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</si>
  <si>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</si>
  <si>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</si>
  <si>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</si>
  <si>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</si>
  <si>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</si>
  <si>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</si>
  <si>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</si>
  <si>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</si>
  <si>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</si>
  <si>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</si>
  <si>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</si>
  <si>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</si>
  <si>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</si>
  <si>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</si>
  <si>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</si>
  <si>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</si>
  <si>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</si>
  <si>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</si>
  <si>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</si>
  <si>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</si>
  <si>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</si>
  <si>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</si>
  <si>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</si>
  <si>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</si>
  <si>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</si>
  <si>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</si>
  <si>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</si>
  <si>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</si>
  <si>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</si>
  <si>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</si>
  <si>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</si>
  <si>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</si>
  <si>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</si>
  <si>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</si>
  <si>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</si>
  <si>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</si>
  <si>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</si>
  <si>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</si>
  <si>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</si>
  <si>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</si>
  <si>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</si>
  <si>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</si>
  <si>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</si>
  <si>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</si>
  <si>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</si>
  <si>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</si>
  <si>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</si>
  <si>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</si>
  <si>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</si>
  <si>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</si>
  <si>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</si>
  <si>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</si>
  <si>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</si>
  <si>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</si>
  <si>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</si>
  <si>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</si>
  <si>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</si>
  <si>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</si>
  <si>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</si>
  <si>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</si>
  <si>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</si>
  <si>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</si>
  <si>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</si>
  <si>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</si>
  <si>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</si>
  <si>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</si>
  <si>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</si>
  <si>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</si>
  <si>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</si>
  <si>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</si>
  <si>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</si>
  <si>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</si>
  <si>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</si>
  <si>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</si>
  <si>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</si>
  <si>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</si>
  <si>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</si>
  <si>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</si>
  <si>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</si>
  <si>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</si>
  <si>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</si>
  <si>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</si>
  <si>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</si>
  <si>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</si>
  <si>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</si>
  <si>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</si>
  <si>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</si>
  <si>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</si>
  <si>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</si>
  <si>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</si>
  <si>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</si>
  <si>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</si>
  <si>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</si>
  <si>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</si>
  <si>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</si>
  <si>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</si>
  <si>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</si>
  <si>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</si>
  <si>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</si>
  <si>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</si>
  <si>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</si>
  <si>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</si>
  <si>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</si>
  <si>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</si>
  <si>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</si>
  <si>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</si>
  <si>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</si>
  <si>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</si>
  <si>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</si>
  <si>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</si>
  <si>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</si>
  <si>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</si>
  <si>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</si>
  <si>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</si>
  <si>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</si>
  <si>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</si>
  <si>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</si>
  <si>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</si>
  <si>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</si>
  <si>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</si>
  <si>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</si>
  <si>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</si>
  <si>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</si>
  <si>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</si>
  <si>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</si>
  <si>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</si>
  <si>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</si>
  <si>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</si>
  <si>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</si>
  <si>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</si>
  <si>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</si>
  <si>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</si>
  <si>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</si>
  <si>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</si>
  <si>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</si>
  <si>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</si>
  <si>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</si>
  <si>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</si>
  <si>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</si>
  <si>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</si>
  <si>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</si>
  <si>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</si>
  <si>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</si>
  <si>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</si>
  <si>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</si>
  <si>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</si>
  <si>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</si>
  <si>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</si>
  <si>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</si>
  <si>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</si>
  <si>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</si>
  <si>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</si>
  <si>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</si>
  <si>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</si>
  <si>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</si>
  <si>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</si>
  <si>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</si>
  <si>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</si>
  <si>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</si>
  <si>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</si>
  <si>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</si>
  <si>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</si>
  <si>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</si>
  <si>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</si>
  <si>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</si>
  <si>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</si>
  <si>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</si>
  <si>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</si>
  <si>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</si>
  <si>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</si>
  <si>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</si>
  <si>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</si>
  <si>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</si>
  <si>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</si>
  <si>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</si>
  <si>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</si>
  <si>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</si>
  <si>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</si>
  <si>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</si>
  <si>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</si>
  <si>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</si>
  <si>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</si>
  <si>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</si>
  <si>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</si>
  <si>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</si>
  <si>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</si>
  <si>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</si>
  <si>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</si>
  <si>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</si>
  <si>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</si>
  <si>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</si>
  <si>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</si>
  <si>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</si>
  <si>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</si>
  <si>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</si>
  <si>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</si>
  <si>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</si>
  <si>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</si>
  <si>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</si>
  <si>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</si>
  <si>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</si>
  <si>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</si>
  <si>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</si>
  <si>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</si>
  <si>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</si>
  <si>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</si>
  <si>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</si>
  <si>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</si>
  <si>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</si>
  <si>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</si>
  <si>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</si>
  <si>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</si>
  <si>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</si>
  <si>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</si>
  <si>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</si>
  <si>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</si>
  <si>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</si>
  <si>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</si>
  <si>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</si>
  <si>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</si>
  <si>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</si>
  <si>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</si>
  <si>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</si>
  <si>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</si>
  <si>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</si>
  <si>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</si>
  <si>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</si>
  <si>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</si>
  <si>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</si>
  <si>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</si>
  <si>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</si>
  <si>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</si>
  <si>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</si>
  <si>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</si>
  <si>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</si>
  <si>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</si>
  <si>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</si>
  <si>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</si>
  <si>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</si>
  <si>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</si>
  <si>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</si>
  <si>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</si>
  <si>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</si>
  <si>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</si>
  <si>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</si>
  <si>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</si>
  <si>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</si>
  <si>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</si>
  <si>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</si>
  <si>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</si>
  <si>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</si>
  <si>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</si>
  <si>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</si>
  <si>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</si>
  <si>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</si>
  <si>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</si>
  <si>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</si>
  <si>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</si>
  <si>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</si>
  <si>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</si>
  <si>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</si>
  <si>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</si>
  <si>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</si>
  <si>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</si>
  <si>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</si>
  <si>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</si>
  <si>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</si>
  <si>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</si>
  <si>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</si>
  <si>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</si>
  <si>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</si>
  <si>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</si>
  <si>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</si>
  <si>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</si>
  <si>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</si>
  <si>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</si>
  <si>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</si>
  <si>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</si>
  <si>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</si>
  <si>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</si>
  <si>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</si>
  <si>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</si>
  <si>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</si>
  <si>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</si>
  <si>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</si>
  <si>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</si>
  <si>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</si>
  <si>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</si>
  <si>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</si>
  <si>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</si>
  <si>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</si>
  <si>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</si>
  <si>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</si>
  <si>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</si>
  <si>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</si>
  <si>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</si>
  <si>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</si>
  <si>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</si>
  <si>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</si>
  <si>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</si>
  <si>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</si>
  <si>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</si>
  <si>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</si>
  <si>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</si>
  <si>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</si>
  <si>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</si>
  <si>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</si>
  <si>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</si>
  <si>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</si>
  <si>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</si>
  <si>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</si>
  <si>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</si>
  <si>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</si>
  <si>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</si>
  <si>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</si>
  <si>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</si>
  <si>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</si>
  <si>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</si>
  <si>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</si>
  <si>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</si>
  <si>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</si>
  <si>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</si>
  <si>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</si>
  <si>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</si>
  <si>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</si>
  <si>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</si>
  <si>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</si>
  <si>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</si>
  <si>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</si>
  <si>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</si>
  <si>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</si>
  <si>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</si>
  <si>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</si>
  <si>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</si>
  <si>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</si>
  <si>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</si>
  <si>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</si>
  <si>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</si>
  <si>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</si>
  <si>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</si>
  <si>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</si>
  <si>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</si>
  <si>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</si>
  <si>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</si>
  <si>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</si>
  <si>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</si>
  <si>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</si>
  <si>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</si>
  <si>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</si>
  <si>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</si>
  <si>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</si>
  <si>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</si>
  <si>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</si>
  <si>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</si>
  <si>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</si>
  <si>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</si>
  <si>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</si>
  <si>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</si>
  <si>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</si>
  <si>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</si>
  <si>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</si>
  <si>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</si>
  <si>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</si>
  <si>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</si>
  <si>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</si>
  <si>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</si>
  <si>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</si>
  <si>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</si>
  <si>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</si>
  <si>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</si>
  <si>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</si>
  <si>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</si>
  <si>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</si>
  <si>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</si>
  <si>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</si>
  <si>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</si>
  <si>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</si>
  <si>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</si>
  <si>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</si>
  <si>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</si>
  <si>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</si>
  <si>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</si>
  <si>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</si>
  <si>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</si>
  <si>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</si>
  <si>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</si>
  <si>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</si>
  <si>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</si>
  <si>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</si>
  <si>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</si>
  <si>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</si>
  <si>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</si>
  <si>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</si>
  <si>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</si>
  <si>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</si>
  <si>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</si>
  <si>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</si>
  <si>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</si>
  <si>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</si>
  <si>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</si>
  <si>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</si>
  <si>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</si>
  <si>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</si>
  <si>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</si>
  <si>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</si>
  <si>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</si>
  <si>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</si>
  <si>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</si>
  <si>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</si>
  <si>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</si>
  <si>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</si>
  <si>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</si>
  <si>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</si>
  <si>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</si>
  <si>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</si>
  <si>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</si>
  <si>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</si>
  <si>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</si>
  <si>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</si>
  <si>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</si>
  <si>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</si>
  <si>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</si>
  <si>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</si>
  <si>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</si>
  <si>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</si>
  <si>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</si>
  <si>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</si>
  <si>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</si>
  <si>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</si>
  <si>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</si>
  <si>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</si>
  <si>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</si>
  <si>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</si>
  <si>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</si>
  <si>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</si>
  <si>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</si>
  <si>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</si>
  <si>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</si>
  <si>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</si>
  <si>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</si>
  <si>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</si>
  <si>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</si>
  <si>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</si>
  <si>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</si>
  <si>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</si>
  <si>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</si>
  <si>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</si>
  <si>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</si>
  <si>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</si>
  <si>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</si>
  <si>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</si>
  <si>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</si>
  <si>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</si>
  <si>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</si>
  <si>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</si>
  <si>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</si>
  <si>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</si>
  <si>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</si>
  <si>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</si>
  <si>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</si>
  <si>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</si>
  <si>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</si>
  <si>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</si>
  <si>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</si>
  <si>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</si>
  <si>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</si>
  <si>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</si>
  <si>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</si>
  <si>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</si>
  <si>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</si>
  <si>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</si>
  <si>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</si>
  <si>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</si>
  <si>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</si>
  <si>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</si>
  <si>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</si>
  <si>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</si>
  <si>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</si>
  <si>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</si>
  <si>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</si>
  <si>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</si>
  <si>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</si>
  <si>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</si>
  <si>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</si>
  <si>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</si>
  <si>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</si>
  <si>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</si>
  <si>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</si>
  <si>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</si>
  <si>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</si>
  <si>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</si>
  <si>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</si>
  <si>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</si>
  <si>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</si>
  <si>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</si>
  <si>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</si>
  <si>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</si>
  <si>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</si>
  <si>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</si>
  <si>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</si>
  <si>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</si>
  <si>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</si>
  <si>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</si>
  <si>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</si>
  <si>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</si>
  <si>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</si>
  <si>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</si>
  <si>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</si>
  <si>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</si>
  <si>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</si>
  <si>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</si>
  <si>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</si>
  <si>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</si>
  <si>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</si>
  <si>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</si>
  <si>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</si>
  <si>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</si>
  <si>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</si>
  <si>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</si>
  <si>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</si>
  <si>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</si>
  <si>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</si>
  <si>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</si>
  <si>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</si>
  <si>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</si>
  <si>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</si>
  <si>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</si>
  <si>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</si>
  <si>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</si>
  <si>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</si>
  <si>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</si>
  <si>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</si>
  <si>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</si>
  <si>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</si>
  <si>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</si>
  <si>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</si>
  <si>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</si>
  <si>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</si>
  <si>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</si>
  <si>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</si>
  <si>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</si>
  <si>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</si>
  <si>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</si>
  <si>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</si>
  <si>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</si>
  <si>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</si>
  <si>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</si>
  <si>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</si>
  <si>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</si>
  <si>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</si>
  <si>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</si>
  <si>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</si>
  <si>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</si>
  <si>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</si>
  <si>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</si>
  <si>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</si>
  <si>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</si>
  <si>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</si>
  <si>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</si>
  <si>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</si>
  <si>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</si>
  <si>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</si>
  <si>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</si>
  <si>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</si>
  <si>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</si>
  <si>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</si>
  <si>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</si>
  <si>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</si>
  <si>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</si>
  <si>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</si>
  <si>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</si>
  <si>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</si>
  <si>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</si>
  <si>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</si>
  <si>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</si>
  <si>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</si>
  <si>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</si>
  <si>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</si>
  <si>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</si>
  <si>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</si>
  <si>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</si>
  <si>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</si>
  <si>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</si>
  <si>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</si>
  <si>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</si>
  <si>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</si>
  <si>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</si>
  <si>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</si>
  <si>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</si>
  <si>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</si>
  <si>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</si>
  <si>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</si>
  <si>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</si>
  <si>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</si>
  <si>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</si>
  <si>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</si>
  <si>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</si>
  <si>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</si>
  <si>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</si>
  <si>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</si>
  <si>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</si>
  <si>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</si>
  <si>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</si>
  <si>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</si>
  <si>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</si>
  <si>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</si>
  <si>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</si>
  <si>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</si>
  <si>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</si>
  <si>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</si>
  <si>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</si>
  <si>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</si>
  <si>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</si>
  <si>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</si>
  <si>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</si>
  <si>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</si>
  <si>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</si>
  <si>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</si>
  <si>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</si>
  <si>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</si>
  <si>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</si>
  <si>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</si>
  <si>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</si>
  <si>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</si>
  <si>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</si>
  <si>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</si>
  <si>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</si>
  <si>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</si>
  <si>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</si>
  <si>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</si>
  <si>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</si>
  <si>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</si>
  <si>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</si>
  <si>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</si>
  <si>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</si>
  <si>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</si>
  <si>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</si>
  <si>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</si>
  <si>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</si>
  <si>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</si>
  <si>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</si>
  <si>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</si>
  <si>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</si>
  <si>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</si>
  <si>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</si>
  <si>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</si>
  <si>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</si>
  <si>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</si>
  <si>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</si>
  <si>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</si>
  <si>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</si>
  <si>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</si>
  <si>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</si>
  <si>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</si>
  <si>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</si>
  <si>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</si>
  <si>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</si>
  <si>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</si>
  <si>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</si>
  <si>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</si>
  <si>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</si>
  <si>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</si>
  <si>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</si>
  <si>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</si>
  <si>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</si>
  <si>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</si>
  <si>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</si>
  <si>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</si>
  <si>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</si>
  <si>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</si>
  <si>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</si>
  <si>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</si>
  <si>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</si>
  <si>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</si>
  <si>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</si>
  <si>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</si>
  <si>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</si>
  <si>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</si>
  <si>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</si>
  <si>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</si>
  <si>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</si>
  <si>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</si>
  <si>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</si>
  <si>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</si>
  <si>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</si>
  <si>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</si>
  <si>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</si>
  <si>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</si>
  <si>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</si>
  <si>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</si>
  <si>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</si>
  <si>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</si>
  <si>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</si>
  <si>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</si>
  <si>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</si>
  <si>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</si>
  <si>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</si>
  <si>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</si>
  <si>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</si>
  <si>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</si>
  <si>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</si>
  <si>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</si>
  <si>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</si>
  <si>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</si>
  <si>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</si>
  <si>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</si>
  <si>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</si>
  <si>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</si>
  <si>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</si>
  <si>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</si>
  <si>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</si>
  <si>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</si>
  <si>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</si>
  <si>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</si>
  <si>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</si>
  <si>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</si>
  <si>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</si>
  <si>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</si>
  <si>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</si>
  <si>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</si>
  <si>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</si>
  <si>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</si>
  <si>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</si>
  <si>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</si>
  <si>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</si>
  <si>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</si>
  <si>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</si>
  <si>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</si>
  <si>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</si>
  <si>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</si>
  <si>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</si>
  <si>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</si>
  <si>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</si>
  <si>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</si>
  <si>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</si>
  <si>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</si>
  <si>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</si>
  <si>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</si>
  <si>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</si>
  <si>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</si>
  <si>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</si>
  <si>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</si>
  <si>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</si>
  <si>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</si>
  <si>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</si>
  <si>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</si>
  <si>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</si>
  <si>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</si>
  <si>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</si>
  <si>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</si>
  <si>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</si>
  <si>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</si>
  <si>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</si>
  <si>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</si>
  <si>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</si>
  <si>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</si>
  <si>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</si>
  <si>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</si>
  <si>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</si>
  <si>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</si>
  <si>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</si>
  <si>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</si>
  <si>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</si>
  <si>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</si>
  <si>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</si>
  <si>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</si>
  <si>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</si>
  <si>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</si>
  <si>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</si>
  <si>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</si>
  <si>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</si>
  <si>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</si>
  <si>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</si>
  <si>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</si>
  <si>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</si>
  <si>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</si>
  <si>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</si>
  <si>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</si>
  <si>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</si>
  <si>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</si>
  <si>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</si>
  <si>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</si>
  <si>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</si>
  <si>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</si>
  <si>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</si>
  <si>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</si>
  <si>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</si>
  <si>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</si>
  <si>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</si>
  <si>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</si>
  <si>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</si>
  <si>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</si>
  <si>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</si>
  <si>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</si>
  <si>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</si>
  <si>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</si>
  <si>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</si>
  <si>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</si>
  <si>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</si>
  <si>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</si>
  <si>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</si>
  <si>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</si>
  <si>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</si>
  <si>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</si>
  <si>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</si>
  <si>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</si>
  <si>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</si>
  <si>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</si>
  <si>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</si>
  <si>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</si>
  <si>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</si>
  <si>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</si>
  <si>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</si>
  <si>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</si>
  <si>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</si>
  <si>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</si>
  <si>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</si>
  <si>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</si>
  <si>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</si>
  <si>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</si>
  <si>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</si>
  <si>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</si>
  <si>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</si>
  <si>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</si>
  <si>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</si>
  <si>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</si>
  <si>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</si>
  <si>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</si>
  <si>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</si>
  <si>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</si>
  <si>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</si>
  <si>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</si>
  <si>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</si>
  <si>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</si>
  <si>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</si>
  <si>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</si>
  <si>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</si>
  <si>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</si>
  <si>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</si>
  <si>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</si>
  <si>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</si>
  <si>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</si>
  <si>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</si>
  <si>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</si>
  <si>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</si>
  <si>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</si>
  <si>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</si>
  <si>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</si>
  <si>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</si>
  <si>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</si>
  <si>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</si>
  <si>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</si>
  <si>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</si>
  <si>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</si>
  <si>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</si>
  <si>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</si>
  <si>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</si>
  <si>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</si>
  <si>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</si>
  <si>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</si>
  <si>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</si>
  <si>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</si>
  <si>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</si>
  <si>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</si>
  <si>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</si>
  <si>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</si>
  <si>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</si>
  <si>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</si>
  <si>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</si>
  <si>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</si>
  <si>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</si>
  <si>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</si>
  <si>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</si>
  <si>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</si>
  <si>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</si>
  <si>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</si>
  <si>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</si>
  <si>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</si>
  <si>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</si>
  <si>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</si>
  <si>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</si>
  <si>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</si>
  <si>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</si>
  <si>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</si>
  <si>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</si>
  <si>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</si>
  <si>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</si>
  <si>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</si>
  <si>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</si>
  <si>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</si>
  <si>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</si>
  <si>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</si>
  <si>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</si>
  <si>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</si>
  <si>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</si>
  <si>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</si>
  <si>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</si>
  <si>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</si>
  <si>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</si>
  <si>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</si>
  <si>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</si>
  <si>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</si>
  <si>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</si>
  <si>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</si>
  <si>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</si>
  <si>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</si>
  <si>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</si>
  <si>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</si>
  <si>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</si>
  <si>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</si>
  <si>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</si>
  <si>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</si>
  <si>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</si>
  <si>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</si>
  <si>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</si>
  <si>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</si>
  <si>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</si>
  <si>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</si>
  <si>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</si>
  <si>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</si>
  <si>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</si>
  <si>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</si>
  <si>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</si>
  <si>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</si>
  <si>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</si>
  <si>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</si>
  <si>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</si>
  <si>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</si>
  <si>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</si>
  <si>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</si>
  <si>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</si>
  <si>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</si>
  <si>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</si>
  <si>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</si>
  <si>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</si>
  <si>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</si>
  <si>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</si>
  <si>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</si>
  <si>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</si>
  <si>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</si>
  <si>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</si>
  <si>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</si>
  <si>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</si>
  <si>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</si>
  <si>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</si>
  <si>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</si>
  <si>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</si>
  <si>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</si>
  <si>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</si>
  <si>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</si>
  <si>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</si>
  <si>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</si>
  <si>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</si>
  <si>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</si>
  <si>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</si>
  <si>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</si>
  <si>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</si>
  <si>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</si>
  <si>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</si>
  <si>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</si>
  <si>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</si>
  <si>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</si>
  <si>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</si>
  <si>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</si>
  <si>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</si>
  <si>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</si>
  <si>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</si>
  <si>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</si>
  <si>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</si>
  <si>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</si>
  <si>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</si>
  <si>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</si>
  <si>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</si>
  <si>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</si>
  <si>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</si>
  <si>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</si>
  <si>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</si>
  <si>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</si>
  <si>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</si>
  <si>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</si>
  <si>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</si>
  <si>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</si>
  <si>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</si>
  <si>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</si>
  <si>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</si>
  <si>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</si>
  <si>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</si>
  <si>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</si>
  <si>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</si>
  <si>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</si>
  <si>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</si>
  <si>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</si>
  <si>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</si>
  <si>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</si>
  <si>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</si>
  <si>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</si>
  <si>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</si>
  <si>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</si>
  <si>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</si>
  <si>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</si>
  <si>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</si>
  <si>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</si>
  <si>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</si>
  <si>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</si>
  <si>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</si>
  <si>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</si>
  <si>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</si>
  <si>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</si>
  <si>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</si>
  <si>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</si>
  <si>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</si>
  <si>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</si>
  <si>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</si>
  <si>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</si>
  <si>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</si>
  <si>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</si>
  <si>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</si>
  <si>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</si>
  <si>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</si>
  <si>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</si>
  <si>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</si>
  <si>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</si>
  <si>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</si>
  <si>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</si>
  <si>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</si>
  <si>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</si>
  <si>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</si>
  <si>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</si>
  <si>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</si>
  <si>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</si>
  <si>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</si>
  <si>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</si>
  <si>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</si>
  <si>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</si>
  <si>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</si>
  <si>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</si>
  <si>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</si>
  <si>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</si>
  <si>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</si>
  <si>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</si>
  <si>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</si>
  <si>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</si>
  <si>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</si>
  <si>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</si>
  <si>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</si>
  <si>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</si>
  <si>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</si>
  <si>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</si>
  <si>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</si>
  <si>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</si>
  <si>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</si>
  <si>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</si>
  <si>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</si>
  <si>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</si>
  <si>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</si>
  <si>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</si>
  <si>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</si>
  <si>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</si>
  <si>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</si>
  <si>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</si>
  <si>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</si>
  <si>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</si>
  <si>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</si>
  <si>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</si>
  <si>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</si>
  <si>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</si>
  <si>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</si>
  <si>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</si>
  <si>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</si>
  <si>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</si>
  <si>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</si>
  <si>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</si>
  <si>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</si>
  <si>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</si>
  <si>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</si>
  <si>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</si>
  <si>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</si>
  <si>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</si>
  <si>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</si>
  <si>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</si>
  <si>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</si>
  <si>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</si>
  <si>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</si>
  <si>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</si>
  <si>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</si>
  <si>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</si>
  <si>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</si>
  <si>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</si>
  <si>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</si>
  <si>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</si>
  <si>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</si>
  <si>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</si>
  <si>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</si>
  <si>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</si>
  <si>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</si>
  <si>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</si>
  <si>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</si>
  <si>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</si>
  <si>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</si>
  <si>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</si>
  <si>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</si>
  <si>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</si>
  <si>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</si>
  <si>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</si>
  <si>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</si>
  <si>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</si>
  <si>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</si>
  <si>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</si>
  <si>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</si>
  <si>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</si>
  <si>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</si>
  <si>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</si>
  <si>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</si>
  <si>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</si>
  <si>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</si>
  <si>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</si>
  <si>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</si>
  <si>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</si>
  <si>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</si>
  <si>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</si>
  <si>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</si>
  <si>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</si>
  <si>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</si>
  <si>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</si>
  <si>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</si>
  <si>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</si>
  <si>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</si>
  <si>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</si>
  <si>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</si>
  <si>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</si>
  <si>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</si>
  <si>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</si>
  <si>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</si>
  <si>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</si>
  <si>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</si>
  <si>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</si>
  <si>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</si>
  <si>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</si>
  <si>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</si>
  <si>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</si>
  <si>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</si>
  <si>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</si>
  <si>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</si>
  <si>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</si>
  <si>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</si>
  <si>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</si>
  <si>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</si>
  <si>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</si>
  <si>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</si>
  <si>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</si>
  <si>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</si>
  <si>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</si>
  <si>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</si>
  <si>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</si>
  <si>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</si>
  <si>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</si>
  <si>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</si>
  <si>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</si>
  <si>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</si>
  <si>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</si>
  <si>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</si>
  <si>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</si>
  <si>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</si>
  <si>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</si>
  <si>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</si>
  <si>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</si>
  <si>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</si>
  <si>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</si>
  <si>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</si>
  <si>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</si>
  <si>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</si>
  <si>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</si>
  <si>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</si>
  <si>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</si>
  <si>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</si>
  <si>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</si>
  <si>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</si>
  <si>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</si>
  <si>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</si>
  <si>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</si>
  <si>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</si>
  <si>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</si>
  <si>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</si>
  <si>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</si>
  <si>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</si>
  <si>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</si>
  <si>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</si>
  <si>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</si>
  <si>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</si>
  <si>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</si>
  <si>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</si>
  <si>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</si>
  <si>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</si>
  <si>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</si>
  <si>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</si>
  <si>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</si>
  <si>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</si>
  <si>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</si>
  <si>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</si>
  <si>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</si>
  <si>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</si>
  <si>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</si>
  <si>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</si>
  <si>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</si>
  <si>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</si>
  <si>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</si>
  <si>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</si>
  <si>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</si>
  <si>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</si>
  <si>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</si>
  <si>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</si>
  <si>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</si>
  <si>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</si>
  <si>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</si>
  <si>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</si>
  <si>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</si>
  <si>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</si>
  <si>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</si>
  <si>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</si>
  <si>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</si>
  <si>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</si>
  <si>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</si>
  <si>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</si>
  <si>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</si>
  <si>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</si>
  <si>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</si>
  <si>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</si>
  <si>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</si>
  <si>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</si>
  <si>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</si>
  <si>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</si>
  <si>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</si>
  <si>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</si>
  <si>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</si>
  <si>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</si>
  <si>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</si>
  <si>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</si>
  <si>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</si>
  <si>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</si>
  <si>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</si>
  <si>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</si>
  <si>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</si>
  <si>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</si>
  <si>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</si>
  <si>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</si>
  <si>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</si>
  <si>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</si>
  <si>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</si>
  <si>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</si>
  <si>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</si>
  <si>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</si>
  <si>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</si>
  <si>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</si>
  <si>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</si>
  <si>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</si>
  <si>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</si>
  <si>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</si>
  <si>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</si>
  <si>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</si>
  <si>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</si>
  <si>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</si>
  <si>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</si>
  <si>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</si>
  <si>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</si>
  <si>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</si>
  <si>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</si>
  <si>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</si>
  <si>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</si>
  <si>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</si>
  <si>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</si>
  <si>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</si>
  <si>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</si>
  <si>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</si>
  <si>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</si>
  <si>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</si>
  <si>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</si>
  <si>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</si>
  <si>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</si>
  <si>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</si>
  <si>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</si>
  <si>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</si>
  <si>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</si>
  <si>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</si>
  <si>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</si>
  <si>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</si>
  <si>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</si>
  <si>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</si>
  <si>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</si>
  <si>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</si>
  <si>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</si>
  <si>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</si>
  <si>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</si>
  <si>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</si>
  <si>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</si>
  <si>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</si>
  <si>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</si>
  <si>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</si>
  <si>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</si>
  <si>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</si>
  <si>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</si>
  <si>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</si>
  <si>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</si>
  <si>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</si>
  <si>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</si>
  <si>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</si>
  <si>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</si>
  <si>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</si>
  <si>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</si>
  <si>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</si>
  <si>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</si>
  <si>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</si>
  <si>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</si>
  <si>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</si>
  <si>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</si>
  <si>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</si>
  <si>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</si>
  <si>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</si>
  <si>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</si>
  <si>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</si>
  <si>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</si>
  <si>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</si>
  <si>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</si>
  <si>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</si>
  <si>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</si>
  <si>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</si>
  <si>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</si>
  <si>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</si>
  <si>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</si>
  <si>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</si>
  <si>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</si>
  <si>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</si>
  <si>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</si>
  <si>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</si>
  <si>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</si>
  <si>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</si>
  <si>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</si>
  <si>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</si>
  <si>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</si>
  <si>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</si>
  <si>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</si>
  <si>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</si>
  <si>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</si>
  <si>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</si>
  <si>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</si>
  <si>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</si>
  <si>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</si>
  <si>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</si>
  <si>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</si>
  <si>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</si>
  <si>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</si>
  <si>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</si>
  <si>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</si>
  <si>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</si>
  <si>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</si>
  <si>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</si>
  <si>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</si>
  <si>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</si>
  <si>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</si>
  <si>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</si>
  <si>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</si>
  <si>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</si>
  <si>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</si>
  <si>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</si>
  <si>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</si>
  <si>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</si>
  <si>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</si>
  <si>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</si>
  <si>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</si>
  <si>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</si>
  <si>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</si>
  <si>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</si>
  <si>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</si>
  <si>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</si>
  <si>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</si>
  <si>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</si>
  <si>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</si>
  <si>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</si>
  <si>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</si>
  <si>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</si>
  <si>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</si>
  <si>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</si>
  <si>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</si>
  <si>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</si>
  <si>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</si>
  <si>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</si>
  <si>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</si>
  <si>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</si>
  <si>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</si>
  <si>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</si>
  <si>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</si>
  <si>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</si>
  <si>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</si>
  <si>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</si>
  <si>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</si>
  <si>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</si>
  <si>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</si>
  <si>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</si>
  <si>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</si>
  <si>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</si>
  <si>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</si>
  <si>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</si>
  <si>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</si>
  <si>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</si>
  <si>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</si>
  <si>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</si>
  <si>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</si>
  <si>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</si>
  <si>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</si>
  <si>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</si>
  <si>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</si>
  <si>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</si>
  <si>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</si>
  <si>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</si>
  <si>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</si>
  <si>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</si>
  <si>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</si>
  <si>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</si>
  <si>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</si>
  <si>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</si>
  <si>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</si>
  <si>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</si>
  <si>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</si>
  <si>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</si>
  <si>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</si>
  <si>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</si>
  <si>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</si>
  <si>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</si>
  <si>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</si>
  <si>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</si>
  <si>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</si>
  <si>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</si>
  <si>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</si>
  <si>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</si>
  <si>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</si>
  <si>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</si>
  <si>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</si>
  <si>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</si>
  <si>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</si>
  <si>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</si>
  <si>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</si>
  <si>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</si>
  <si>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</si>
  <si>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</si>
  <si>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</si>
  <si>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</si>
  <si>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</si>
  <si>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</si>
  <si>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</si>
  <si>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</si>
  <si>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</si>
  <si>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</si>
  <si>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</si>
  <si>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</si>
  <si>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</si>
  <si>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</si>
  <si>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</si>
  <si>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</si>
  <si>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</si>
  <si>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</si>
  <si>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</si>
  <si>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</si>
  <si>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</si>
  <si>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</si>
  <si>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</si>
  <si>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</si>
  <si>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</si>
  <si>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</si>
  <si>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</si>
  <si>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</si>
  <si>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</si>
  <si>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</si>
  <si>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</si>
  <si>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</si>
  <si>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</si>
  <si>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</si>
  <si>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</si>
  <si>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</si>
  <si>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</si>
  <si>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</si>
  <si>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</si>
  <si>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</si>
  <si>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</si>
  <si>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</si>
  <si>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</si>
  <si>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</si>
  <si>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</si>
  <si>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</si>
  <si>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</si>
  <si>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</si>
  <si>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</si>
  <si>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</si>
  <si>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</si>
  <si>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</si>
  <si>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</si>
  <si>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</si>
  <si>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</si>
  <si>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</si>
  <si>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</si>
  <si>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</si>
  <si>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</si>
  <si>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</si>
  <si>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</si>
  <si>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</si>
  <si>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</si>
  <si>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</si>
  <si>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</si>
  <si>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</si>
  <si>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</si>
  <si>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</si>
  <si>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</si>
  <si>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</si>
  <si>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</si>
  <si>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</si>
  <si>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</si>
  <si>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</si>
  <si>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</si>
  <si>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</si>
  <si>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</si>
  <si>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</si>
  <si>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</si>
  <si>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</si>
  <si>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</si>
  <si>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</si>
  <si>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</si>
  <si>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</si>
  <si>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</si>
  <si>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</si>
  <si>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</si>
  <si>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</si>
  <si>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</si>
  <si>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</si>
  <si>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</si>
  <si>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</si>
  <si>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</si>
  <si>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</si>
  <si>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</si>
  <si>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</si>
  <si>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</si>
  <si>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</si>
  <si>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</si>
  <si>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</si>
  <si>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</si>
  <si>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</si>
  <si>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</si>
  <si>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</si>
  <si>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</si>
  <si>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</si>
  <si>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</si>
  <si>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</si>
  <si>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</si>
  <si>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</si>
  <si>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</si>
  <si>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</si>
  <si>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</si>
  <si>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</si>
  <si>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</si>
  <si>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</si>
  <si>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</si>
  <si>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</si>
  <si>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</si>
  <si>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</si>
  <si>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</si>
  <si>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</si>
  <si>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</si>
  <si>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</si>
  <si>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</si>
  <si>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</si>
  <si>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</si>
  <si>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</si>
  <si>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</si>
  <si>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</si>
  <si>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</si>
  <si>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</si>
  <si>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</si>
  <si>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</si>
  <si>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</si>
  <si>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</si>
  <si>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</si>
  <si>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</si>
  <si>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</si>
  <si>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</si>
  <si>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</si>
  <si>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</si>
  <si>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</si>
  <si>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</si>
  <si>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</si>
  <si>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</si>
  <si>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</si>
  <si>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</si>
  <si>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</si>
  <si>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</si>
  <si>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</si>
  <si>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</si>
  <si>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</si>
  <si>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</si>
  <si>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</si>
  <si>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</si>
  <si>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</si>
  <si>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</si>
  <si>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</si>
  <si>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</si>
  <si>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</si>
  <si>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</si>
  <si>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</si>
  <si>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</si>
  <si>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</si>
  <si>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</si>
  <si>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</si>
  <si>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</si>
  <si>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</si>
  <si>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</si>
  <si>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</si>
  <si>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</si>
  <si>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</si>
  <si>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</si>
  <si>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</si>
  <si>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</si>
  <si>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</si>
  <si>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</si>
  <si>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</si>
  <si>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</si>
  <si>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</si>
  <si>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</si>
  <si>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</si>
  <si>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</si>
  <si>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</si>
  <si>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</si>
  <si>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</si>
  <si>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</si>
  <si>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</si>
  <si>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</si>
  <si>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</si>
  <si>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</si>
  <si>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</si>
  <si>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</si>
  <si>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</si>
  <si>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</si>
  <si>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</si>
  <si>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</si>
  <si>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</si>
  <si>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</si>
  <si>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</si>
  <si>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</si>
  <si>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</si>
  <si>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</si>
  <si>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</si>
  <si>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</si>
  <si>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</si>
  <si>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</si>
  <si>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</si>
  <si>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</si>
  <si>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</si>
  <si>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</si>
  <si>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</si>
  <si>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</si>
  <si>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</si>
  <si>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</si>
  <si>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</si>
  <si>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</si>
  <si>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</si>
  <si>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</si>
  <si>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</si>
  <si>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</si>
  <si>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</si>
  <si>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</si>
  <si>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</si>
  <si>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</si>
  <si>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</si>
  <si>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</si>
  <si>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</si>
  <si>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</si>
  <si>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</si>
  <si>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</si>
  <si>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</si>
  <si>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</si>
  <si>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</si>
  <si>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</si>
  <si>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</si>
  <si>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</si>
  <si>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</si>
  <si>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</si>
  <si>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</si>
  <si>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</si>
  <si>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</si>
  <si>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</si>
  <si>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</si>
  <si>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</si>
  <si>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</si>
  <si>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</si>
  <si>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</si>
  <si>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</si>
  <si>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</si>
  <si>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</si>
  <si>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</si>
  <si>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</si>
  <si>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</si>
  <si>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</si>
  <si>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</si>
  <si>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</si>
  <si>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</si>
  <si>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</si>
  <si>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</si>
  <si>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</si>
  <si>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</si>
  <si>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</si>
  <si>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</si>
  <si>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</si>
  <si>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</si>
  <si>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</si>
  <si>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</si>
  <si>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</si>
  <si>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</si>
  <si>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</si>
  <si>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</si>
  <si>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</si>
  <si>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</si>
  <si>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</si>
  <si>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</si>
  <si>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</si>
  <si>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</si>
  <si>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</si>
  <si>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</si>
  <si>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</si>
  <si>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</si>
  <si>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</si>
  <si>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</si>
  <si>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</si>
  <si>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</si>
  <si>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</si>
  <si>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</si>
  <si>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</si>
  <si>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</si>
  <si>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</si>
  <si>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</si>
  <si>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</si>
  <si>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</si>
  <si>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</si>
  <si>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</si>
  <si>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</si>
  <si>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</si>
  <si>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</si>
  <si>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</si>
  <si>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</si>
  <si>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</si>
  <si>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</si>
  <si>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</si>
  <si>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</si>
  <si>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</si>
  <si>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</si>
  <si>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</si>
  <si>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</si>
  <si>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</si>
  <si>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</si>
  <si>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</si>
  <si>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</si>
  <si>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</si>
  <si>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</si>
  <si>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</si>
  <si>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</si>
  <si>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</si>
  <si>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</si>
  <si>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</si>
  <si>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</si>
  <si>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</si>
  <si>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</si>
  <si>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</si>
  <si>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</si>
  <si>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</si>
  <si>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</si>
  <si>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</si>
  <si>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</si>
  <si>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</si>
  <si>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</si>
  <si>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</si>
  <si>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</si>
  <si>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</si>
  <si>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</si>
  <si>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</si>
  <si>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</si>
  <si>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</si>
  <si>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</si>
  <si>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</si>
  <si>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</si>
  <si>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</si>
  <si>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</si>
  <si>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</si>
  <si>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</si>
  <si>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</si>
  <si>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</si>
  <si>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</si>
  <si>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</si>
  <si>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</si>
  <si>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</si>
  <si>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</si>
  <si>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</si>
  <si>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</si>
  <si>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</si>
  <si>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</si>
  <si>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</si>
  <si>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</si>
  <si>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</si>
  <si>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</si>
  <si>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</si>
  <si>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</si>
  <si>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</si>
  <si>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</si>
  <si>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</si>
  <si>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</si>
  <si>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</si>
  <si>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</si>
  <si>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</si>
  <si>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</si>
  <si>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</si>
  <si>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</si>
  <si>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</si>
  <si>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</si>
  <si>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</si>
  <si>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</si>
  <si>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</si>
  <si>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</si>
  <si>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</si>
  <si>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</si>
  <si>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</si>
  <si>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</si>
  <si>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</si>
  <si>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</si>
  <si>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</si>
  <si>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</si>
  <si>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</si>
  <si>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</si>
  <si>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</si>
  <si>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</si>
  <si>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</si>
  <si>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</si>
  <si>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</si>
  <si>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</si>
  <si>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</si>
  <si>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</si>
  <si>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</si>
  <si>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</si>
  <si>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</si>
  <si>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</si>
  <si>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</si>
  <si>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</si>
  <si>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</si>
  <si>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</si>
  <si>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</si>
  <si>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</si>
  <si>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</si>
  <si>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</si>
  <si>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</si>
  <si>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</si>
  <si>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</si>
  <si>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</si>
  <si>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</si>
  <si>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</si>
  <si>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</si>
  <si>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</si>
  <si>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</si>
  <si>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</si>
  <si>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</si>
  <si>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</si>
  <si>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</si>
  <si>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</si>
  <si>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</si>
  <si>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</si>
  <si>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</si>
  <si>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</si>
  <si>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</si>
  <si>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</si>
  <si>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</si>
  <si>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</si>
  <si>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</si>
  <si>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</si>
  <si>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</si>
  <si>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</si>
  <si>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</si>
  <si>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</si>
  <si>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</si>
  <si>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</si>
  <si>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</si>
  <si>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</si>
  <si>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</si>
  <si>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</si>
  <si>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</si>
  <si>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</si>
  <si>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</si>
  <si>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</si>
  <si>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</si>
  <si>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</si>
  <si>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</si>
  <si>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</si>
  <si>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</si>
  <si>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</si>
  <si>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</si>
  <si>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</si>
  <si>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</si>
  <si>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</si>
  <si>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</si>
  <si>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</si>
  <si>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</si>
  <si>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</si>
  <si>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</si>
  <si>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</si>
  <si>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</si>
  <si>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</si>
  <si>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</si>
  <si>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</si>
  <si>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</si>
  <si>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</si>
  <si>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</si>
  <si>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</si>
  <si>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</si>
  <si>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</si>
  <si>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</si>
  <si>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</si>
  <si>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</si>
  <si>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</si>
  <si>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</si>
  <si>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</si>
  <si>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</si>
  <si>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</si>
  <si>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</si>
  <si>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</si>
  <si>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</si>
  <si>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</si>
  <si>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</si>
  <si>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</si>
  <si>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</si>
  <si>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</si>
  <si>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</si>
  <si>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</si>
  <si>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</si>
  <si>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</si>
  <si>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</si>
  <si>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</si>
  <si>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</si>
  <si>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</si>
  <si>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</si>
  <si>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</si>
  <si>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</si>
  <si>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</si>
  <si>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</si>
  <si>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</si>
  <si>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</si>
  <si>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</si>
  <si>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</si>
  <si>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</si>
  <si>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</si>
  <si>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</si>
  <si>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</si>
  <si>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</si>
  <si>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</si>
  <si>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</si>
  <si>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</si>
  <si>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</si>
  <si>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</si>
  <si>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</si>
  <si>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</si>
  <si>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</si>
  <si>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</si>
  <si>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</si>
  <si>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</si>
  <si>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</si>
  <si>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</si>
  <si>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</si>
  <si>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</si>
  <si>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</si>
  <si>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</si>
  <si>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</si>
  <si>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</si>
  <si>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</si>
  <si>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</si>
  <si>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</si>
  <si>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</si>
  <si>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</si>
  <si>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</si>
  <si>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</si>
  <si>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</si>
  <si>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</si>
  <si>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</si>
  <si>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</si>
  <si>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</si>
  <si>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</si>
  <si>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</si>
  <si>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</si>
  <si>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</si>
  <si>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</si>
  <si>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</si>
  <si>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</si>
  <si>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</si>
  <si>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</si>
  <si>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</si>
  <si>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</si>
  <si>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</si>
  <si>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</si>
  <si>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</si>
  <si>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</si>
  <si>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</si>
  <si>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</si>
  <si>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</si>
  <si>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</si>
  <si>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</si>
  <si>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</si>
  <si>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</si>
  <si>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</si>
  <si>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</si>
  <si>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</si>
  <si>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</si>
  <si>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</si>
  <si>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</si>
  <si>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</si>
  <si>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</si>
  <si>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</si>
  <si>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</si>
  <si>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</si>
  <si>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</si>
  <si>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</si>
  <si>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</si>
  <si>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</si>
  <si>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</si>
  <si>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</si>
  <si>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</si>
  <si>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</si>
  <si>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</si>
  <si>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</si>
  <si>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</si>
  <si>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</si>
  <si>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</si>
  <si>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</si>
  <si>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</si>
  <si>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</si>
  <si>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</si>
  <si>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</si>
  <si>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</si>
  <si>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</si>
  <si>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</si>
  <si>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</si>
  <si>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</si>
  <si>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</si>
  <si>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</si>
  <si>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</si>
  <si>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</si>
  <si>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</si>
  <si>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</si>
  <si>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</si>
  <si>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</si>
  <si>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</si>
  <si>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</si>
  <si>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</si>
  <si>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</si>
  <si>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</si>
  <si>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</si>
  <si>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</si>
  <si>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</si>
  <si>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</si>
  <si>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</si>
  <si>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</si>
  <si>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</si>
  <si>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</si>
  <si>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</si>
  <si>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</si>
  <si>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</si>
  <si>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</si>
  <si>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</si>
  <si>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</si>
  <si>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</si>
  <si>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</si>
  <si>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</si>
  <si>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</si>
  <si>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</si>
  <si>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</si>
  <si>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</si>
  <si>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</si>
  <si>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</si>
  <si>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</si>
  <si>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</si>
  <si>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</si>
  <si>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</si>
  <si>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</si>
  <si>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</si>
  <si>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</si>
  <si>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</si>
  <si>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</si>
  <si>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</si>
  <si>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</si>
  <si>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</si>
  <si>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</si>
  <si>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</si>
  <si>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</si>
  <si>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</si>
  <si>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</si>
  <si>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</si>
  <si>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</si>
  <si>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</si>
  <si>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</si>
  <si>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</si>
  <si>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</si>
  <si>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</si>
  <si>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</si>
  <si>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</si>
  <si>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</si>
  <si>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</si>
  <si>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</si>
  <si>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</si>
  <si>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</si>
  <si>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</si>
  <si>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</si>
  <si>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</si>
  <si>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</si>
  <si>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</si>
  <si>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</si>
  <si>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</si>
  <si>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</si>
  <si>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</si>
  <si>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</si>
  <si>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</si>
  <si>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</si>
  <si>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</si>
  <si>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</si>
  <si>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</si>
  <si>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</si>
  <si>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</si>
  <si>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</si>
  <si>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</si>
  <si>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</si>
  <si>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</si>
  <si>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</si>
  <si>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</si>
  <si>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</si>
  <si>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</si>
  <si>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</si>
  <si>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</si>
  <si>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</si>
  <si>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</si>
  <si>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</si>
  <si>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</si>
  <si>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</si>
  <si>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</si>
  <si>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</si>
  <si>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</si>
  <si>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</si>
  <si>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</si>
  <si>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</si>
  <si>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</si>
  <si>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</si>
  <si>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</si>
  <si>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</si>
  <si>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</si>
  <si>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</si>
  <si>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</si>
  <si>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</si>
  <si>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</si>
  <si>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</si>
  <si>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</si>
  <si>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</si>
  <si>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</si>
  <si>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</si>
  <si>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</si>
  <si>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</si>
  <si>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</si>
  <si>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</si>
  <si>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</si>
  <si>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</si>
  <si>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</si>
  <si>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</si>
  <si>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</si>
  <si>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</si>
  <si>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</si>
  <si>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</si>
  <si>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</si>
  <si>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</si>
  <si>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</si>
  <si>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</si>
  <si>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</si>
  <si>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</si>
  <si>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</si>
  <si>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</si>
  <si>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</si>
  <si>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</si>
  <si>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</si>
  <si>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</si>
  <si>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</si>
  <si>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</si>
  <si>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</si>
  <si>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</si>
  <si>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</si>
  <si>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</si>
  <si>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</si>
  <si>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</si>
  <si>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</si>
  <si>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</si>
  <si>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</si>
  <si>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</si>
  <si>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</si>
  <si>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</si>
  <si>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</si>
  <si>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</si>
  <si>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</si>
  <si>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</si>
  <si>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</si>
  <si>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</si>
  <si>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</si>
  <si>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</si>
  <si>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</si>
  <si>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</si>
  <si>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</si>
  <si>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</si>
  <si>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</si>
  <si>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</si>
  <si>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</si>
  <si>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</si>
  <si>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</si>
  <si>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</si>
  <si>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</si>
  <si>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</si>
  <si>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</si>
  <si>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</si>
  <si>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</si>
  <si>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</si>
  <si>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</si>
  <si>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</si>
  <si>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</si>
  <si>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</si>
  <si>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</si>
  <si>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</si>
  <si>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</si>
  <si>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</si>
  <si>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</si>
  <si>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</si>
  <si>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</si>
  <si>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</si>
  <si>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</si>
  <si>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</si>
  <si>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</si>
  <si>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</si>
  <si>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</si>
  <si>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</si>
  <si>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</si>
  <si>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</si>
  <si>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</si>
  <si>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</si>
  <si>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</si>
  <si>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</si>
  <si>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</si>
  <si>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</si>
  <si>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</si>
  <si>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</si>
  <si>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</si>
  <si>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</si>
  <si>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</si>
  <si>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</si>
  <si>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</si>
  <si>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</si>
  <si>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</si>
  <si>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</si>
  <si>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</si>
  <si>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</si>
  <si>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</si>
  <si>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</si>
  <si>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</si>
  <si>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</si>
  <si>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</si>
  <si>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</si>
  <si>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</si>
  <si>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</si>
  <si>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</si>
  <si>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</si>
  <si>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</si>
  <si>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</si>
  <si>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</si>
  <si>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</si>
  <si>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</si>
  <si>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</si>
  <si>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</si>
  <si>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</si>
  <si>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</si>
  <si>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</si>
  <si>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</si>
  <si>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</si>
  <si>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</si>
  <si>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</si>
  <si>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</si>
  <si>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</si>
  <si>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</si>
  <si>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</si>
  <si>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</si>
  <si>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</si>
  <si>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</si>
  <si>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</si>
  <si>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</si>
  <si>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</si>
  <si>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</si>
  <si>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</si>
  <si>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</si>
  <si>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</si>
  <si>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</si>
  <si>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</si>
  <si>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</si>
  <si>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</si>
  <si>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</si>
  <si>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</si>
  <si>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</si>
  <si>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</si>
  <si>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</si>
  <si>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</si>
  <si>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</si>
  <si>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</si>
  <si>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</si>
  <si>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</si>
  <si>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</si>
  <si>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</si>
  <si>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</si>
  <si>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</si>
  <si>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</si>
  <si>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</si>
  <si>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</si>
  <si>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</si>
  <si>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</si>
  <si>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</si>
  <si>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</si>
  <si>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</si>
  <si>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</si>
  <si>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</si>
  <si>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</si>
  <si>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</si>
  <si>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</si>
  <si>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</si>
  <si>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</si>
  <si>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</si>
  <si>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</si>
  <si>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</si>
  <si>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</si>
  <si>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</si>
  <si>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</si>
  <si>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</si>
  <si>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</si>
  <si>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</si>
  <si>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</si>
  <si>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</si>
  <si>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</si>
  <si>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</si>
  <si>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</si>
  <si>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</si>
  <si>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</si>
  <si>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</si>
  <si>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</si>
  <si>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</si>
  <si>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</si>
  <si>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</si>
  <si>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</si>
  <si>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</si>
  <si>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</si>
  <si>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</si>
  <si>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</si>
  <si>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</si>
  <si>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</si>
  <si>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</si>
  <si>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</si>
  <si>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</si>
  <si>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</si>
  <si>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</si>
  <si>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</si>
  <si>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</si>
  <si>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</si>
  <si>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</si>
  <si>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</si>
  <si>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</si>
  <si>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</si>
  <si>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</si>
  <si>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</si>
  <si>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</si>
  <si>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</si>
  <si>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</si>
  <si>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</si>
  <si>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</si>
  <si>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</si>
  <si>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</si>
  <si>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</si>
  <si>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</si>
  <si>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</si>
  <si>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</si>
  <si>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</si>
  <si>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</si>
  <si>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</si>
  <si>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</si>
  <si>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</si>
  <si>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</si>
  <si>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</si>
  <si>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</si>
  <si>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</si>
  <si>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</si>
  <si>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</si>
  <si>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</si>
  <si>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</si>
  <si>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</si>
  <si>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</si>
  <si>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</si>
  <si>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</si>
  <si>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</si>
  <si>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</si>
  <si>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</si>
  <si>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</si>
  <si>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</si>
  <si>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</si>
  <si>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</si>
  <si>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</si>
  <si>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</si>
  <si>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</si>
  <si>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</si>
  <si>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</si>
  <si>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</si>
  <si>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</si>
  <si>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</si>
  <si>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</si>
  <si>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</si>
  <si>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</si>
  <si>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</si>
  <si>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</si>
  <si>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</si>
  <si>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</si>
  <si>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</si>
  <si>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</si>
  <si>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</si>
  <si>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</si>
  <si>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</si>
  <si>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</si>
  <si>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</si>
  <si>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</si>
  <si>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</si>
  <si>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</si>
  <si>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</si>
  <si>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</si>
  <si>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</si>
  <si>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</si>
  <si>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</si>
  <si>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</si>
  <si>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</si>
  <si>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</si>
  <si>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</si>
  <si>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</si>
  <si>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</si>
  <si>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</si>
  <si>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</si>
  <si>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</si>
  <si>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</si>
  <si>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</si>
  <si>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</si>
  <si>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</si>
  <si>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</si>
  <si>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</si>
  <si>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</si>
  <si>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</si>
  <si>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</si>
  <si>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</si>
  <si>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</si>
  <si>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</si>
  <si>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</si>
  <si>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</si>
  <si>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</si>
  <si>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</si>
  <si>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</si>
  <si>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</si>
  <si>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</si>
  <si>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</si>
  <si>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</si>
  <si>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</si>
  <si>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</si>
  <si>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</si>
  <si>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</si>
  <si>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</si>
  <si>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</si>
  <si>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</si>
  <si>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</si>
  <si>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</si>
  <si>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</si>
  <si>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</si>
  <si>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</si>
  <si>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</si>
  <si>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</si>
  <si>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</si>
  <si>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</si>
  <si>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</si>
  <si>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</si>
  <si>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</si>
  <si>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</si>
  <si>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</si>
  <si>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</si>
  <si>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</si>
  <si>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</si>
  <si>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</si>
  <si>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</si>
  <si>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</si>
  <si>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</si>
  <si>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</si>
  <si>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</si>
  <si>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</si>
  <si>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</si>
  <si>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</si>
  <si>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</si>
  <si>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</si>
  <si>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</si>
  <si>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</si>
  <si>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</si>
  <si>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</si>
  <si>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</si>
  <si>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</si>
  <si>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</si>
  <si>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</si>
  <si>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</si>
  <si>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</si>
  <si>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</si>
  <si>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</si>
  <si>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</si>
  <si>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</si>
  <si>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</si>
  <si>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</si>
  <si>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</si>
  <si>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</si>
  <si>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</si>
  <si>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</si>
  <si>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</si>
  <si>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</si>
  <si>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</si>
  <si>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</si>
  <si>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</si>
  <si>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</si>
  <si>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</si>
  <si>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</si>
  <si>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</si>
  <si>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</si>
  <si>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</si>
  <si>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</si>
  <si>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</si>
  <si>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</si>
  <si>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</si>
  <si>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</si>
  <si>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</si>
  <si>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</si>
  <si>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</si>
  <si>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</si>
  <si>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</si>
  <si>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</si>
  <si>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</si>
  <si>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</si>
  <si>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</si>
  <si>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</si>
  <si>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</si>
  <si>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</si>
  <si>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</si>
  <si>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</si>
  <si>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</si>
  <si>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</si>
  <si>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</si>
  <si>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</si>
  <si>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</si>
  <si>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</si>
  <si>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</si>
  <si>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</si>
  <si>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</si>
  <si>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</si>
  <si>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</si>
  <si>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</si>
  <si>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</si>
  <si>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</si>
  <si>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</si>
  <si>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</si>
  <si>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</si>
  <si>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</si>
  <si>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</si>
  <si>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</si>
  <si>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</si>
  <si>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</si>
  <si>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</si>
  <si>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</si>
  <si>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</si>
  <si>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</si>
  <si>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</si>
  <si>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</si>
  <si>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</si>
  <si>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</si>
  <si>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</si>
  <si>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</si>
  <si>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</si>
  <si>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</si>
  <si>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</si>
  <si>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</si>
  <si>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</si>
  <si>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</si>
  <si>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</si>
  <si>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</si>
  <si>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</si>
  <si>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</si>
  <si>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</si>
  <si>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</si>
  <si>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</si>
  <si>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</si>
  <si>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</si>
  <si>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</si>
  <si>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</si>
  <si>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</si>
  <si>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</si>
  <si>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</si>
  <si>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</si>
  <si>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</si>
  <si>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</si>
  <si>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</si>
  <si>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</si>
  <si>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</si>
  <si>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</si>
  <si>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</si>
  <si>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</si>
  <si>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</si>
  <si>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</si>
  <si>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</si>
  <si>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</si>
  <si>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</si>
  <si>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</si>
  <si>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</si>
  <si>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</si>
  <si>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</si>
  <si>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</si>
  <si>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</si>
  <si>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</si>
  <si>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</si>
  <si>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</si>
  <si>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</si>
  <si>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</si>
  <si>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</si>
  <si>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</si>
  <si>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</si>
  <si>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</si>
  <si>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</si>
  <si>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</si>
  <si>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</si>
  <si>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</si>
  <si>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</si>
  <si>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</si>
  <si>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</si>
  <si>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</si>
  <si>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</si>
  <si>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</si>
  <si>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</si>
  <si>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</si>
  <si>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</si>
  <si>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</si>
  <si>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</si>
  <si>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</si>
  <si>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</si>
  <si>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</si>
  <si>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</si>
  <si>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</si>
  <si>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</si>
  <si>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</si>
  <si>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</si>
  <si>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</si>
  <si>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</si>
  <si>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</si>
  <si>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</si>
  <si>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</si>
  <si>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</si>
  <si>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</si>
  <si>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</si>
  <si>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</si>
  <si>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</si>
  <si>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</si>
  <si>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</si>
  <si>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</si>
  <si>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</si>
  <si>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</si>
  <si>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</si>
  <si>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</si>
  <si>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</si>
  <si>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</si>
  <si>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</si>
  <si>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</si>
  <si>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</si>
  <si>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</si>
  <si>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</si>
  <si>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</si>
  <si>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</si>
  <si>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</si>
  <si>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</si>
  <si>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</si>
  <si>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</si>
  <si>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</si>
  <si>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</si>
  <si>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</si>
  <si>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</si>
  <si>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</si>
  <si>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</si>
  <si>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</si>
  <si>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</si>
  <si>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</si>
  <si>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</si>
  <si>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</si>
  <si>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</si>
  <si>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</si>
  <si>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</si>
  <si>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</si>
  <si>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</si>
  <si>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</si>
  <si>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</si>
  <si>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</si>
  <si>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</si>
  <si>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</si>
  <si>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</si>
  <si>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</si>
  <si>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</si>
  <si>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</si>
  <si>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</si>
  <si>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</si>
  <si>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</si>
  <si>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</si>
  <si>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</si>
  <si>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</si>
  <si>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</si>
  <si>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</si>
  <si>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</si>
  <si>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</si>
  <si>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</si>
  <si>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</si>
  <si>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</si>
  <si>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</si>
  <si>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</si>
  <si>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</si>
  <si>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</si>
  <si>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</si>
  <si>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</si>
  <si>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</si>
  <si>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</si>
  <si>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</si>
  <si>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</si>
  <si>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</si>
  <si>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</si>
  <si>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</si>
  <si>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</si>
  <si>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</si>
  <si>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</si>
  <si>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</si>
  <si>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</si>
  <si>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</si>
  <si>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</si>
  <si>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</si>
  <si>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</si>
  <si>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</si>
  <si>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</si>
  <si>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</si>
  <si>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</si>
  <si>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</si>
  <si>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</si>
  <si>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</si>
  <si>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</si>
  <si>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</si>
  <si>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</si>
  <si>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</si>
  <si>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</si>
  <si>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</si>
  <si>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</si>
  <si>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</si>
  <si>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</si>
  <si>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</si>
  <si>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</si>
  <si>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</si>
  <si>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</si>
  <si>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</si>
  <si>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</si>
  <si>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</si>
  <si>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</si>
  <si>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</si>
  <si>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</si>
  <si>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</si>
  <si>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</si>
  <si>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</si>
  <si>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</si>
  <si>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</si>
  <si>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</si>
  <si>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</si>
  <si>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</si>
  <si>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</si>
  <si>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</si>
  <si>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</si>
  <si>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</si>
  <si>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</si>
  <si>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</si>
  <si>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</si>
  <si>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</si>
  <si>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</si>
  <si>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</si>
  <si>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</si>
  <si>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</si>
  <si>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</si>
  <si>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</si>
  <si>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</si>
  <si>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</si>
  <si>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</si>
  <si>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</si>
  <si>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</si>
  <si>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</si>
  <si>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</si>
  <si>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</si>
  <si>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</si>
  <si>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</si>
  <si>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</si>
  <si>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</si>
  <si>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</si>
  <si>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</si>
  <si>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</si>
  <si>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</si>
  <si>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</si>
  <si>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</si>
  <si>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</si>
  <si>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</si>
  <si>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</si>
  <si>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</si>
  <si>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</si>
  <si>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</si>
  <si>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</si>
  <si>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</si>
  <si>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</si>
  <si>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</si>
  <si>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</si>
  <si>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</si>
  <si>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</si>
  <si>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</si>
  <si>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</si>
  <si>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</si>
  <si>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</si>
  <si>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</si>
  <si>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</si>
  <si>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</si>
  <si>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</si>
  <si>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</si>
  <si>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</si>
  <si>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</si>
  <si>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</si>
  <si>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</si>
  <si>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</si>
  <si>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</si>
  <si>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</si>
  <si>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</si>
  <si>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</si>
  <si>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</si>
  <si>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</si>
  <si>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</si>
  <si>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</si>
  <si>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</si>
  <si>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</si>
  <si>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</si>
  <si>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</si>
  <si>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</si>
  <si>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</si>
  <si>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</si>
  <si>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</si>
  <si>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</si>
  <si>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</si>
  <si>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</si>
  <si>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</si>
  <si>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</si>
  <si>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</si>
  <si>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</si>
  <si>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</si>
  <si>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</si>
  <si>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</si>
  <si>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</si>
  <si>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</si>
  <si>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</si>
  <si>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</si>
  <si>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</si>
  <si>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</si>
  <si>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</si>
  <si>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</si>
  <si>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</si>
  <si>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</si>
  <si>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</si>
  <si>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</si>
  <si>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</si>
  <si>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</si>
  <si>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</si>
  <si>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</si>
  <si>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</si>
  <si>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</si>
  <si>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</si>
  <si>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</si>
  <si>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</si>
  <si>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</si>
  <si>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</si>
  <si>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</si>
  <si>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</si>
  <si>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</si>
  <si>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</si>
  <si>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</si>
  <si>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</si>
  <si>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</si>
  <si>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</si>
  <si>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</si>
  <si>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</si>
  <si>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</si>
  <si>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</si>
  <si>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</si>
  <si>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</si>
  <si>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</si>
  <si>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</si>
  <si>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</si>
  <si>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</si>
  <si>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</si>
  <si>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</si>
  <si>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</si>
  <si>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</si>
  <si>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</si>
  <si>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</si>
  <si>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</si>
  <si>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</si>
  <si>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</si>
  <si>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</si>
  <si>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</si>
  <si>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</si>
  <si>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</si>
  <si>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</si>
  <si>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</si>
  <si>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</si>
  <si>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</si>
  <si>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</si>
  <si>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</si>
  <si>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</si>
  <si>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</si>
  <si>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</si>
  <si>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</si>
  <si>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</si>
  <si>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</si>
  <si>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</si>
  <si>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</si>
  <si>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</si>
  <si>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</si>
  <si>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</si>
  <si>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</si>
  <si>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</si>
  <si>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</si>
  <si>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</si>
  <si>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</si>
  <si>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</si>
  <si>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</si>
  <si>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</si>
  <si>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</si>
  <si>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</si>
  <si>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</si>
  <si>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</si>
  <si>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</si>
  <si>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</si>
  <si>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</si>
  <si>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</si>
  <si>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</si>
  <si>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</si>
  <si>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</si>
  <si>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</si>
  <si>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</si>
  <si>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</si>
  <si>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</si>
  <si>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</si>
  <si>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</si>
  <si>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</si>
  <si>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</si>
  <si>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</si>
  <si>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</si>
  <si>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</si>
  <si>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</si>
  <si>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</si>
  <si>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</si>
  <si>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</si>
  <si>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</si>
  <si>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</si>
  <si>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</si>
  <si>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</si>
  <si>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</si>
  <si>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</si>
  <si>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</si>
  <si>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</si>
  <si>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</si>
  <si>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</si>
  <si>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</si>
  <si>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</si>
  <si>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</si>
  <si>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</si>
  <si>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</si>
  <si>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</si>
  <si>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</si>
  <si>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</si>
  <si>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</si>
  <si>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</si>
  <si>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</si>
  <si>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</si>
  <si>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</si>
  <si>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</si>
  <si>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</si>
  <si>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</si>
  <si>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</si>
  <si>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</si>
  <si>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</si>
  <si>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</si>
  <si>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</si>
  <si>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</si>
  <si>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</si>
  <si>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</si>
  <si>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</si>
  <si>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</si>
  <si>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</si>
  <si>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</si>
  <si>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</si>
  <si>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</si>
  <si>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</si>
  <si>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</si>
  <si>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</si>
  <si>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</si>
  <si>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</si>
  <si>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</si>
  <si>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</si>
  <si>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</si>
  <si>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</si>
  <si>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</si>
  <si>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</si>
  <si>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</si>
  <si>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</si>
  <si>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</si>
  <si>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</si>
  <si>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</si>
  <si>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</si>
  <si>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</si>
  <si>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</si>
  <si>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</si>
  <si>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</si>
  <si>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</si>
  <si>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</si>
  <si>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</si>
  <si>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</si>
  <si>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</si>
  <si>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</si>
  <si>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</si>
  <si>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</si>
  <si>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</si>
  <si>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</si>
  <si>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</si>
  <si>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</si>
  <si>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</si>
  <si>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</si>
  <si>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</si>
  <si>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</si>
  <si>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</si>
  <si>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</si>
  <si>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</si>
  <si>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</si>
  <si>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</si>
  <si>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</si>
  <si>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</si>
  <si>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</si>
  <si>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</si>
  <si>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</si>
  <si>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</si>
  <si>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</si>
  <si>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</si>
  <si>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</si>
  <si>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</si>
  <si>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</si>
  <si>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</si>
  <si>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</si>
  <si>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</si>
  <si>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</si>
  <si>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</si>
  <si>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</si>
  <si>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</si>
  <si>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</si>
  <si>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</si>
  <si>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</si>
  <si>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</si>
  <si>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</si>
  <si>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</si>
  <si>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</si>
  <si>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</si>
  <si>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</si>
  <si>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</si>
  <si>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</si>
  <si>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</si>
  <si>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</si>
  <si>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</si>
  <si>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</si>
  <si>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</si>
  <si>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</si>
  <si>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</si>
  <si>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</si>
  <si>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</si>
  <si>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</si>
  <si>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</si>
  <si>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</si>
  <si>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</si>
  <si>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</si>
  <si>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</si>
  <si>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</si>
  <si>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</si>
  <si>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</si>
  <si>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</si>
  <si>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</si>
  <si>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</si>
  <si>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</si>
  <si>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</si>
  <si>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</si>
  <si>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</si>
  <si>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</si>
  <si>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</si>
  <si>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</si>
  <si>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</si>
  <si>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</si>
  <si>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</si>
  <si>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</si>
  <si>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</si>
  <si>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</si>
  <si>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</si>
  <si>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</si>
  <si>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</si>
  <si>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</si>
  <si>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</si>
  <si>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</si>
  <si>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</si>
  <si>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</si>
  <si>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</si>
  <si>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</si>
  <si>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</si>
  <si>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</si>
  <si>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</si>
  <si>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</si>
  <si>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</si>
  <si>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</si>
  <si>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</si>
  <si>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</si>
  <si>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</si>
  <si>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</si>
  <si>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</si>
  <si>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</si>
  <si>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</si>
  <si>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</si>
  <si>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</si>
  <si>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</si>
  <si>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</si>
  <si>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</si>
  <si>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</si>
  <si>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</si>
  <si>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</si>
  <si>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</si>
  <si>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</si>
  <si>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</si>
  <si>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</si>
  <si>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</si>
  <si>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</si>
  <si>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</si>
  <si>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</si>
  <si>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</si>
  <si>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</si>
  <si>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</si>
  <si>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</si>
  <si>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</si>
  <si>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</si>
  <si>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</si>
  <si>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</si>
  <si>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</si>
  <si>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</si>
  <si>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</si>
  <si>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</si>
  <si>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</si>
  <si>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</si>
  <si>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</si>
  <si>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</si>
  <si>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</si>
  <si>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</si>
  <si>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</si>
  <si>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</si>
  <si>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</si>
  <si>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</si>
  <si>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</si>
  <si>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</si>
  <si>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</si>
  <si>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</si>
  <si>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</si>
  <si>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</si>
  <si>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</si>
  <si>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</si>
  <si>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</si>
  <si>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</si>
  <si>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</si>
  <si>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</si>
  <si>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</si>
  <si>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</si>
  <si>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</si>
  <si>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</si>
  <si>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</si>
  <si>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</si>
  <si>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</si>
  <si>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</si>
  <si>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</si>
  <si>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</si>
  <si>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</si>
  <si>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</si>
  <si>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</si>
  <si>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</si>
  <si>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</si>
  <si>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</si>
  <si>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</si>
  <si>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</si>
  <si>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</si>
  <si>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</si>
  <si>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</si>
  <si>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</si>
  <si>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</si>
  <si>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</si>
  <si>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</si>
  <si>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</si>
  <si>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</si>
  <si>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</si>
  <si>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</si>
  <si>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</si>
  <si>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</si>
  <si>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</si>
  <si>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</si>
  <si>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</si>
  <si>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</si>
  <si>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</si>
  <si>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</si>
  <si>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</si>
  <si>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</si>
  <si>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</si>
  <si>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</si>
  <si>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</si>
  <si>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</si>
  <si>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</si>
  <si>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</si>
  <si>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</si>
  <si>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</si>
  <si>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</si>
  <si>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</si>
  <si>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</si>
  <si>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</si>
  <si>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</si>
  <si>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</si>
  <si>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</si>
  <si>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</si>
  <si>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</si>
  <si>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</si>
  <si>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</si>
  <si>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</si>
  <si>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</si>
  <si>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</si>
  <si>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</si>
  <si>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</si>
  <si>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</si>
  <si>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</si>
  <si>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</si>
  <si>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</si>
  <si>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</si>
  <si>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</si>
  <si>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</si>
  <si>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</si>
  <si>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</si>
  <si>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</si>
  <si>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</si>
  <si>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</si>
  <si>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</si>
  <si>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</si>
  <si>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</si>
  <si>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</si>
  <si>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</si>
  <si>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</si>
  <si>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</si>
  <si>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</si>
  <si>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</si>
  <si>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</si>
  <si>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</si>
  <si>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</si>
  <si>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</si>
  <si>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</si>
  <si>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</si>
  <si>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</si>
  <si>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</si>
  <si>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</si>
  <si>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</si>
  <si>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</si>
  <si>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</si>
  <si>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</si>
  <si>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</si>
  <si>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</si>
  <si>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</si>
  <si>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</si>
  <si>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</si>
  <si>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</si>
  <si>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</si>
  <si>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</si>
  <si>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</si>
  <si>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</si>
  <si>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</si>
  <si>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</si>
  <si>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</si>
  <si>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</si>
  <si>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</si>
  <si>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</si>
  <si>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</si>
  <si>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</si>
  <si>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</si>
  <si>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</si>
  <si>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</si>
  <si>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</si>
  <si>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</si>
  <si>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</si>
  <si>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</si>
  <si>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</si>
  <si>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</si>
  <si>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</si>
  <si>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</si>
  <si>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</si>
  <si>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</si>
  <si>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</si>
  <si>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</si>
  <si>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</si>
  <si>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</si>
  <si>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</si>
  <si>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</si>
  <si>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</si>
  <si>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</si>
  <si>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</si>
  <si>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</si>
  <si>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</si>
  <si>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</si>
  <si>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</si>
  <si>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</si>
  <si>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</si>
  <si>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</si>
  <si>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</si>
  <si>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</si>
  <si>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</si>
  <si>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</si>
  <si>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</si>
  <si>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</si>
  <si>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</si>
  <si>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</si>
  <si>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</si>
  <si>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</si>
  <si>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</si>
  <si>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</si>
  <si>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</si>
  <si>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</si>
  <si>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</si>
  <si>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</si>
  <si>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</si>
  <si>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</si>
  <si>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</si>
  <si>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</si>
  <si>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</si>
  <si>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</si>
  <si>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</si>
  <si>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</si>
  <si>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</si>
  <si>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</si>
  <si>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</si>
  <si>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</si>
  <si>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</si>
  <si>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</si>
  <si>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</si>
  <si>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</si>
  <si>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</si>
  <si>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</si>
  <si>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</si>
  <si>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</si>
  <si>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</si>
  <si>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</si>
  <si>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</si>
  <si>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</si>
  <si>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</si>
  <si>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</si>
  <si>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</si>
  <si>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</si>
  <si>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</si>
  <si>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</si>
  <si>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</si>
  <si>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</si>
  <si>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</si>
  <si>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</si>
  <si>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</si>
  <si>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</si>
  <si>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</si>
  <si>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</si>
  <si>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</si>
  <si>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</si>
  <si>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</si>
  <si>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</si>
  <si>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</si>
  <si>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</si>
  <si>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</si>
  <si>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</si>
  <si>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</si>
  <si>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</si>
  <si>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</si>
  <si>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</si>
  <si>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</si>
  <si>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</si>
  <si>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</si>
  <si>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</si>
  <si>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</si>
  <si>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</si>
  <si>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</si>
  <si>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</si>
  <si>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</si>
  <si>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</si>
  <si>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</si>
  <si>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</si>
  <si>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</si>
  <si>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</si>
  <si>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</si>
  <si>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</si>
  <si>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</si>
  <si>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</si>
  <si>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</si>
  <si>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</si>
  <si>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</si>
  <si>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</si>
  <si>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</si>
  <si>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</si>
  <si>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</si>
  <si>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</si>
  <si>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</si>
  <si>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</si>
  <si>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</si>
  <si>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</si>
  <si>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</si>
  <si>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</si>
  <si>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</si>
  <si>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</si>
  <si>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</si>
  <si>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</si>
  <si>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</si>
  <si>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</si>
  <si>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</si>
  <si>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</si>
  <si>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</si>
  <si>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</si>
  <si>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</si>
  <si>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</si>
  <si>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</si>
  <si>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</si>
  <si>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</si>
  <si>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</si>
  <si>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</si>
  <si>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</si>
  <si>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</si>
  <si>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</si>
  <si>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</si>
  <si>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</si>
  <si>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</si>
  <si>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</si>
  <si>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</si>
  <si>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</si>
  <si>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</si>
  <si>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</si>
  <si>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</si>
  <si>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</si>
  <si>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</si>
  <si>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</si>
  <si>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</si>
  <si>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</si>
  <si>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</si>
  <si>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</si>
  <si>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</si>
  <si>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</si>
  <si>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</si>
  <si>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</si>
  <si>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</si>
  <si>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</si>
  <si>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</si>
  <si>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</si>
  <si>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</si>
  <si>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</si>
  <si>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</si>
  <si>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</si>
  <si>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</si>
  <si>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</si>
  <si>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</si>
  <si>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</si>
  <si>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</si>
  <si>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</si>
  <si>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</si>
  <si>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</si>
  <si>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</si>
  <si>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</si>
  <si>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</si>
  <si>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</si>
  <si>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</si>
  <si>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</si>
  <si>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</si>
  <si>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</si>
  <si>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</si>
  <si>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</si>
  <si>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</si>
  <si>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</si>
  <si>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</si>
  <si>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</si>
  <si>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</si>
  <si>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</si>
  <si>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</si>
  <si>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</si>
  <si>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</si>
  <si>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</si>
  <si>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</si>
  <si>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</si>
  <si>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</si>
  <si>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</si>
  <si>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</si>
  <si>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</si>
  <si>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</si>
  <si>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</si>
  <si>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</si>
  <si>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</si>
  <si>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</si>
  <si>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</si>
  <si>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</si>
  <si>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</si>
  <si>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</si>
  <si>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</si>
  <si>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</si>
  <si>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</si>
  <si>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</si>
  <si>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</si>
  <si>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</si>
  <si>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</si>
  <si>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</si>
  <si>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</si>
  <si>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</si>
  <si>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</si>
  <si>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</si>
  <si>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</si>
  <si>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</si>
  <si>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</si>
  <si>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</si>
  <si>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</si>
  <si>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</si>
  <si>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</si>
  <si>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</si>
  <si>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</si>
  <si>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</si>
  <si>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</si>
  <si>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</si>
  <si>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</si>
  <si>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</si>
  <si>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</si>
  <si>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</si>
  <si>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</si>
  <si>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</si>
  <si>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</si>
  <si>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</si>
  <si>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</si>
  <si>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</si>
  <si>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</si>
  <si>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</si>
  <si>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</si>
  <si>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</si>
  <si>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</si>
  <si>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</si>
  <si>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</si>
  <si>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</si>
  <si>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</si>
  <si>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</si>
  <si>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</si>
  <si>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</si>
  <si>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</si>
  <si>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</si>
  <si>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</si>
  <si>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</si>
  <si>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</si>
  <si>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</si>
  <si>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</si>
  <si>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</si>
  <si>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</si>
  <si>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</si>
  <si>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</si>
  <si>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</si>
  <si>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</si>
  <si>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</si>
  <si>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</si>
  <si>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</si>
  <si>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</si>
  <si>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</si>
  <si>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</si>
  <si>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</si>
  <si>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</si>
  <si>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</si>
  <si>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</si>
  <si>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</si>
  <si>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</si>
  <si>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</si>
  <si>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</si>
  <si>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</si>
  <si>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</si>
  <si>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</si>
  <si>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</si>
  <si>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</si>
  <si>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</si>
  <si>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</si>
  <si>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</si>
  <si>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</si>
  <si>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</si>
  <si>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</si>
  <si>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</si>
  <si>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</si>
  <si>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</si>
  <si>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</si>
  <si>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</si>
  <si>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</si>
  <si>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</si>
  <si>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</si>
  <si>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</si>
  <si>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</si>
  <si>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</si>
  <si>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</si>
  <si>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</si>
  <si>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</si>
  <si>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</si>
  <si>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</si>
  <si>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</si>
  <si>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</si>
  <si>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</si>
  <si>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</si>
  <si>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</si>
  <si>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</si>
  <si>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</si>
  <si>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</si>
  <si>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</si>
  <si>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</si>
  <si>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</si>
  <si>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</si>
  <si>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</si>
  <si>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</si>
  <si>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</si>
  <si>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</si>
  <si>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</si>
  <si>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</si>
  <si>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</si>
  <si>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</si>
  <si>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</si>
  <si>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</si>
  <si>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</si>
  <si>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</si>
  <si>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</si>
  <si>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</si>
  <si>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</si>
  <si>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</si>
  <si>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</si>
  <si>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</si>
  <si>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</si>
  <si>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</si>
  <si>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</si>
  <si>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</si>
  <si>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</si>
  <si>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</si>
  <si>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</si>
  <si>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</si>
  <si>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</si>
  <si>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</si>
  <si>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</si>
  <si>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</si>
  <si>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</si>
  <si>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</si>
  <si>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</si>
  <si>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</si>
  <si>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</si>
  <si>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</si>
  <si>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</si>
  <si>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</si>
  <si>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</si>
  <si>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</si>
  <si>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</si>
  <si>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</si>
  <si>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</si>
  <si>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</si>
  <si>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</si>
  <si>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</si>
  <si>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</si>
  <si>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</si>
  <si>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</si>
  <si>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</si>
  <si>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</si>
  <si>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</si>
  <si>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</si>
  <si>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</si>
  <si>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</si>
  <si>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</si>
  <si>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</si>
  <si>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</si>
  <si>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</si>
  <si>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</si>
  <si>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</si>
  <si>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</si>
  <si>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</si>
  <si>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</si>
  <si>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</si>
  <si>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</si>
  <si>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</si>
  <si>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</si>
  <si>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</si>
  <si>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</si>
  <si>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</si>
  <si>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</si>
  <si>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</si>
  <si>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</si>
  <si>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</si>
  <si>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</si>
  <si>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</si>
  <si>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</si>
  <si>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</si>
  <si>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</si>
  <si>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</si>
  <si>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</si>
  <si>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</si>
  <si>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</si>
  <si>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</si>
  <si>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</si>
  <si>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</si>
  <si>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</si>
  <si>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</si>
  <si>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</si>
  <si>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</si>
  <si>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</si>
  <si>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</si>
  <si>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</si>
  <si>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</si>
  <si>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</si>
  <si>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</si>
  <si>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</si>
  <si>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</si>
  <si>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</si>
  <si>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</si>
  <si>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</si>
  <si>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</si>
  <si>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</si>
  <si>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</si>
  <si>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</si>
  <si>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</si>
  <si>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</si>
  <si>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</si>
  <si>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</si>
  <si>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</si>
  <si>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</si>
  <si>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</si>
  <si>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</si>
  <si>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</si>
  <si>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</si>
  <si>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</si>
  <si>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</si>
  <si>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</si>
  <si>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</si>
  <si>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</si>
  <si>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</si>
  <si>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</si>
  <si>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</si>
  <si>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</si>
  <si>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</si>
  <si>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</si>
  <si>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</si>
  <si>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</si>
  <si>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</si>
  <si>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</si>
  <si>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</si>
  <si>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</si>
  <si>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</si>
  <si>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</si>
  <si>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</si>
  <si>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</si>
  <si>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</si>
  <si>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</si>
  <si>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</si>
  <si>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</si>
  <si>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</si>
  <si>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</si>
  <si>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</si>
  <si>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</si>
  <si>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</si>
  <si>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</si>
  <si>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</si>
  <si>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</si>
  <si>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</si>
  <si>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</si>
  <si>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</si>
  <si>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</si>
  <si>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</si>
  <si>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</si>
  <si>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</si>
  <si>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</si>
  <si>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</si>
  <si>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</si>
  <si>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</si>
  <si>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</si>
  <si>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</si>
  <si>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</si>
  <si>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</si>
  <si>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</si>
  <si>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</si>
  <si>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</si>
  <si>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</si>
  <si>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</si>
  <si>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</si>
  <si>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</si>
  <si>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</si>
  <si>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</si>
  <si>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</si>
  <si>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</si>
  <si>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</si>
  <si>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</si>
  <si>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</si>
  <si>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</si>
  <si>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</si>
  <si>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</si>
  <si>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</si>
  <si>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</si>
  <si>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</si>
  <si>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</si>
  <si>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</si>
  <si>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</si>
  <si>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</si>
  <si>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</si>
  <si>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</si>
  <si>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</si>
  <si>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</si>
  <si>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</si>
  <si>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</si>
  <si>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</si>
  <si>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</si>
  <si>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</si>
  <si>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</si>
  <si>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</si>
  <si>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</si>
  <si>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</si>
  <si>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</si>
  <si>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</si>
  <si>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</si>
  <si>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</si>
  <si>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</si>
  <si>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</si>
  <si>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</si>
  <si>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</si>
  <si>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</si>
  <si>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</si>
  <si>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</si>
  <si>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</si>
  <si>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</si>
  <si>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</si>
  <si>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</si>
  <si>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</si>
  <si>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</si>
  <si>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</si>
  <si>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</si>
  <si>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</si>
  <si>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</si>
  <si>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</si>
  <si>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</si>
  <si>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</si>
  <si>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</si>
  <si>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</si>
  <si>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</si>
  <si>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</si>
  <si>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</si>
  <si>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</si>
  <si>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</si>
  <si>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</si>
  <si>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</si>
  <si>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</si>
  <si>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</si>
  <si>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</si>
  <si>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</si>
  <si>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</si>
  <si>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</si>
  <si>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</si>
  <si>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</si>
  <si>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</si>
  <si>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</si>
  <si>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</si>
  <si>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</si>
  <si>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</si>
  <si>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</si>
  <si>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</si>
  <si>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</si>
  <si>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</si>
  <si>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</si>
  <si>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</si>
  <si>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</si>
  <si>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</si>
  <si>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</si>
  <si>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</si>
  <si>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</si>
  <si>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</si>
  <si>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</si>
  <si>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</si>
  <si>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</si>
  <si>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</si>
  <si>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</si>
  <si>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</si>
  <si>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</si>
  <si>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</si>
  <si>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</si>
  <si>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</si>
  <si>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</si>
  <si>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</si>
  <si>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</si>
  <si>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</si>
  <si>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</si>
  <si>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</si>
  <si>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</si>
  <si>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</si>
  <si>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</si>
  <si>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</si>
  <si>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</si>
  <si>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</si>
  <si>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</si>
  <si>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</si>
  <si>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</si>
  <si>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</si>
  <si>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</si>
  <si>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</si>
  <si>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</si>
  <si>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</si>
  <si>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</si>
  <si>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</si>
  <si>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</si>
  <si>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</si>
  <si>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</si>
  <si>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</si>
  <si>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</si>
  <si>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</si>
  <si>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</si>
  <si>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</si>
  <si>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</si>
  <si>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</si>
  <si>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</si>
  <si>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</si>
  <si>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</si>
  <si>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</si>
  <si>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</si>
  <si>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</si>
  <si>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</si>
  <si>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</si>
  <si>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</si>
  <si>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</si>
  <si>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</si>
  <si>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</si>
  <si>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</si>
  <si>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</si>
  <si>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</si>
  <si>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</si>
  <si>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</si>
  <si>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</si>
  <si>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</si>
  <si>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</si>
  <si>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</si>
  <si>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</si>
  <si>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</si>
  <si>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</si>
  <si>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</si>
  <si>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</si>
  <si>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</si>
  <si>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</si>
  <si>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</si>
  <si>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</si>
  <si>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</si>
  <si>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</si>
  <si>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</si>
  <si>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</si>
  <si>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</si>
  <si>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</si>
  <si>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</si>
  <si>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</si>
  <si>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</si>
  <si>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</si>
  <si>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</si>
  <si>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</si>
  <si>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</si>
  <si>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</si>
  <si>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</si>
  <si>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</si>
  <si>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</si>
  <si>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</si>
  <si>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</si>
  <si>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</si>
  <si>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</si>
  <si>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</si>
  <si>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</si>
  <si>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</si>
  <si>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</si>
  <si>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</si>
  <si>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</si>
  <si>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</si>
  <si>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</si>
  <si>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</si>
  <si>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</si>
  <si>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</si>
  <si>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</si>
  <si>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</si>
  <si>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</si>
  <si>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</si>
  <si>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</si>
  <si>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</si>
  <si>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</si>
  <si>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</si>
  <si>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</si>
  <si>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</si>
  <si>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</si>
  <si>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</si>
  <si>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</si>
  <si>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</si>
  <si>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</si>
  <si>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</si>
  <si>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</si>
  <si>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</si>
  <si>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</si>
  <si>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</si>
  <si>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</si>
  <si>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</si>
  <si>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</si>
  <si>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</si>
  <si>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</si>
  <si>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</si>
  <si>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</si>
  <si>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</si>
  <si>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</si>
  <si>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</si>
  <si>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</si>
  <si>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</si>
  <si>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</si>
  <si>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</si>
  <si>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</si>
  <si>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</si>
  <si>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</si>
  <si>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</si>
  <si>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</si>
  <si>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</si>
  <si>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</si>
  <si>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</si>
  <si>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</si>
  <si>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</si>
  <si>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</si>
  <si>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</si>
  <si>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</si>
  <si>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</si>
  <si>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</si>
  <si>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</si>
  <si>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</si>
  <si>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</si>
  <si>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</si>
  <si>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</si>
  <si>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</si>
  <si>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</si>
  <si>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</si>
  <si>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</si>
  <si>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</si>
  <si>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</si>
  <si>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</si>
  <si>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</si>
  <si>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</si>
  <si>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</si>
  <si>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</si>
  <si>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</si>
  <si>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</si>
  <si>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</si>
  <si>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</si>
  <si>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</si>
  <si>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</si>
  <si>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</si>
  <si>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</si>
  <si>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</si>
  <si>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</si>
  <si>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</si>
  <si>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</si>
  <si>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</si>
  <si>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</si>
  <si>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</si>
  <si>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</si>
  <si>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</si>
  <si>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</si>
  <si>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</si>
  <si>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</si>
  <si>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</si>
  <si>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</si>
  <si>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</si>
  <si>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</si>
  <si>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</si>
  <si>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</si>
  <si>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</si>
  <si>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</si>
  <si>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</si>
  <si>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</si>
  <si>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</si>
  <si>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</si>
  <si>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</si>
  <si>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</si>
  <si>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</si>
  <si>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</si>
  <si>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</si>
  <si>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</si>
  <si>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</si>
  <si>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</si>
  <si>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</si>
  <si>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</si>
  <si>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</si>
  <si>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</si>
  <si>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</si>
  <si>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</si>
  <si>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</si>
  <si>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</si>
  <si>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</si>
  <si>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</si>
  <si>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</si>
  <si>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</si>
  <si>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</si>
  <si>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</si>
  <si>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</si>
  <si>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</si>
  <si>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</si>
  <si>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</si>
  <si>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</si>
  <si>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</si>
  <si>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</si>
  <si>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</si>
  <si>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</si>
  <si>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</si>
  <si>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</si>
  <si>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</si>
  <si>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</si>
  <si>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</si>
  <si>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</si>
  <si>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</si>
  <si>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</si>
  <si>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</si>
  <si>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</si>
  <si>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</si>
  <si>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</si>
  <si>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</si>
  <si>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</si>
  <si>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</si>
  <si>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</si>
  <si>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</si>
  <si>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</si>
  <si>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</si>
  <si>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</si>
  <si>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</si>
  <si>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</si>
  <si>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</si>
  <si>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</si>
  <si>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</si>
  <si>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</si>
  <si>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</si>
  <si>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</si>
  <si>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</si>
  <si>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</si>
  <si>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</si>
  <si>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</si>
  <si>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</si>
  <si>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</si>
  <si>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</si>
  <si>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</si>
  <si>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</si>
  <si>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</si>
  <si>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</si>
  <si>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</si>
  <si>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</si>
  <si>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</si>
  <si>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</si>
  <si>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</si>
  <si>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</si>
  <si>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</si>
  <si>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</si>
  <si>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</si>
  <si>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</si>
  <si>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</si>
  <si>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</si>
  <si>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</si>
  <si>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</si>
  <si>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</si>
  <si>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</si>
  <si>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</si>
  <si>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</si>
  <si>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</si>
  <si>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</si>
  <si>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</si>
  <si>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</si>
  <si>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</si>
  <si>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</si>
  <si>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</si>
  <si>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</si>
  <si>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</si>
  <si>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</si>
  <si>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</si>
  <si>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</si>
  <si>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</si>
  <si>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</si>
  <si>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</si>
  <si>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</si>
  <si>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</si>
  <si>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</si>
  <si>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</si>
  <si>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</si>
  <si>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</si>
  <si>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</si>
  <si>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</si>
  <si>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</si>
  <si>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</si>
  <si>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</si>
  <si>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</si>
  <si>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</si>
  <si>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</si>
  <si>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</si>
  <si>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</si>
  <si>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</si>
  <si>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</si>
  <si>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</si>
  <si>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</si>
  <si>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</si>
  <si>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</si>
  <si>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</si>
  <si>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</si>
  <si>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</si>
  <si>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</si>
  <si>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</si>
  <si>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</si>
  <si>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</si>
  <si>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</si>
  <si>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</si>
  <si>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</si>
  <si>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</si>
  <si>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</si>
  <si>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</si>
  <si>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</si>
  <si>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</si>
  <si>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</si>
  <si>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</si>
  <si>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</si>
  <si>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</si>
  <si>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</si>
  <si>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</si>
  <si>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</si>
  <si>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</si>
  <si>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</si>
  <si>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</si>
  <si>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</si>
  <si>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</si>
  <si>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</si>
  <si>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</si>
  <si>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</si>
  <si>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</si>
  <si>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</si>
  <si>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</si>
  <si>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</si>
  <si>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</si>
  <si>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</si>
  <si>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</si>
  <si>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</si>
  <si>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</si>
  <si>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</si>
  <si>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</si>
  <si>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</si>
  <si>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</si>
  <si>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</si>
  <si>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</si>
  <si>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</si>
  <si>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</si>
  <si>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</si>
  <si>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</si>
  <si>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</si>
  <si>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</si>
  <si>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</si>
  <si>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</si>
  <si>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</si>
  <si>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</si>
  <si>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</si>
  <si>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</si>
  <si>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</si>
  <si>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</si>
  <si>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</si>
  <si>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</si>
  <si>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</si>
  <si>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</si>
  <si>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</si>
  <si>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</si>
  <si>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</si>
  <si>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</si>
  <si>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</si>
  <si>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</si>
  <si>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</si>
  <si>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</si>
  <si>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</si>
  <si>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</si>
  <si>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</si>
  <si>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</si>
  <si>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</si>
  <si>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</si>
  <si>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</si>
  <si>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</si>
  <si>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</si>
  <si>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</si>
  <si>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</si>
  <si>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</si>
  <si>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</si>
  <si>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</si>
  <si>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</si>
  <si>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</si>
  <si>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</si>
  <si>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</si>
  <si>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</si>
  <si>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</si>
  <si>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</si>
  <si>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</si>
  <si>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</si>
  <si>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</si>
  <si>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</si>
  <si>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</si>
  <si>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</si>
  <si>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</si>
  <si>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</si>
  <si>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</si>
  <si>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</si>
  <si>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</si>
  <si>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</si>
  <si>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</si>
  <si>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</si>
  <si>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</si>
  <si>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</si>
  <si>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</si>
  <si>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</si>
  <si>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</si>
  <si>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</si>
  <si>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</si>
  <si>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</si>
  <si>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</si>
  <si>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</si>
  <si>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</si>
  <si>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</si>
  <si>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</si>
  <si>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</si>
  <si>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</si>
  <si>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</si>
  <si>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</si>
  <si>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</si>
  <si>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</si>
  <si>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</si>
  <si>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</si>
  <si>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</si>
  <si>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</si>
  <si>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</si>
  <si>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</si>
  <si>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</si>
  <si>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</si>
  <si>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</si>
  <si>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</si>
  <si>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</si>
  <si>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</si>
  <si>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</si>
  <si>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</si>
  <si>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</si>
  <si>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</si>
  <si>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</si>
  <si>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</si>
  <si>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</si>
  <si>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</si>
  <si>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</si>
  <si>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</si>
  <si>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</si>
  <si>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</si>
  <si>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</si>
  <si>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</si>
  <si>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</si>
  <si>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</si>
  <si>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</si>
  <si>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</si>
  <si>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</si>
  <si>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</si>
  <si>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</si>
  <si>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</si>
  <si>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</si>
  <si>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</si>
  <si>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</si>
  <si>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</si>
  <si>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</si>
  <si>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</si>
  <si>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</si>
  <si>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</si>
  <si>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</si>
  <si>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</si>
  <si>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</si>
  <si>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</si>
  <si>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</si>
  <si>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</si>
  <si>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</si>
  <si>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</si>
  <si>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</si>
  <si>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</si>
  <si>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</si>
  <si>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</si>
  <si>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</si>
  <si>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</si>
  <si>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</si>
  <si>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</si>
  <si>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</si>
  <si>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</si>
  <si>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</si>
  <si>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</si>
  <si>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</si>
  <si>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</si>
  <si>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</si>
  <si>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</si>
  <si>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</si>
  <si>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</si>
  <si>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</si>
  <si>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</si>
  <si>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</si>
  <si>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</si>
  <si>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</si>
  <si>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</si>
  <si>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</si>
  <si>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</si>
  <si>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</si>
  <si>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</si>
  <si>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</si>
  <si>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</si>
  <si>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</si>
  <si>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</si>
  <si>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</si>
  <si>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</si>
  <si>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</si>
  <si>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</si>
  <si>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</si>
  <si>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</si>
  <si>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</si>
  <si>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</si>
  <si>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</si>
  <si>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</si>
  <si>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</si>
  <si>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</si>
  <si>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</si>
  <si>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</si>
  <si>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</si>
  <si>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</si>
  <si>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</si>
  <si>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</si>
  <si>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</si>
  <si>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</si>
  <si>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</si>
  <si>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</si>
  <si>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</si>
  <si>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</si>
  <si>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</si>
  <si>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</si>
  <si>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</si>
  <si>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</si>
  <si>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</si>
  <si>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</si>
  <si>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</si>
  <si>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</si>
  <si>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</si>
  <si>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</si>
  <si>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</si>
  <si>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</si>
  <si>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</si>
  <si>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</si>
  <si>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</si>
  <si>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</si>
  <si>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</si>
  <si>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</si>
  <si>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</si>
  <si>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</si>
  <si>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</si>
  <si>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</si>
  <si>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</si>
  <si>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</si>
  <si>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</si>
  <si>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</si>
  <si>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</si>
  <si>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</si>
  <si>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</si>
  <si>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</si>
  <si>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</si>
  <si>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</si>
  <si>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</si>
  <si>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</si>
  <si>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</si>
  <si>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</si>
  <si>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</si>
  <si>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</si>
  <si>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</si>
  <si>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</si>
  <si>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</si>
  <si>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</si>
  <si>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</si>
  <si>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</si>
  <si>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</si>
  <si>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</si>
  <si>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</si>
  <si>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</si>
  <si>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</si>
  <si>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</si>
  <si>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</si>
  <si>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</si>
  <si>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</si>
  <si>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</si>
  <si>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</si>
  <si>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</si>
  <si>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</si>
  <si>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</si>
  <si>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</si>
  <si>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</si>
  <si>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</si>
  <si>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</si>
  <si>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</si>
  <si>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</si>
  <si>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</si>
  <si>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</si>
  <si>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</si>
  <si>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</si>
  <si>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</si>
  <si>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</si>
  <si>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</si>
  <si>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</si>
  <si>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</si>
  <si>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</si>
  <si>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</si>
  <si>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</si>
  <si>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</si>
  <si>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</si>
  <si>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</si>
  <si>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</si>
  <si>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</si>
  <si>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</si>
  <si>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</si>
  <si>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</si>
  <si>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</si>
  <si>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</si>
  <si>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</si>
  <si>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</si>
  <si>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</si>
  <si>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</si>
  <si>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</si>
  <si>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</si>
  <si>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</si>
  <si>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</si>
  <si>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</si>
  <si>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</si>
  <si>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</si>
  <si>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</si>
  <si>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</si>
  <si>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</si>
  <si>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</si>
  <si>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</si>
  <si>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</si>
  <si>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</si>
  <si>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</si>
  <si>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</si>
  <si>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</si>
  <si>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</si>
  <si>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</si>
  <si>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</si>
  <si>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</si>
  <si>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</si>
  <si>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</si>
  <si>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</si>
  <si>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</si>
  <si>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</si>
  <si>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</si>
  <si>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</si>
  <si>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</si>
  <si>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</si>
  <si>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</si>
  <si>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</si>
  <si>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</si>
  <si>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</si>
  <si>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</si>
  <si>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</si>
  <si>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</si>
  <si>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</si>
  <si>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</si>
  <si>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</si>
  <si>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</si>
  <si>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</si>
  <si>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</si>
  <si>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</si>
  <si>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</si>
  <si>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</si>
  <si>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</si>
  <si>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</si>
  <si>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</si>
  <si>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</si>
  <si>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</si>
  <si>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</si>
  <si>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</si>
  <si>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</si>
  <si>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</si>
  <si>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</si>
  <si>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</si>
  <si>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</si>
  <si>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</si>
  <si>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</si>
  <si>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</si>
  <si>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</si>
  <si>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</si>
  <si>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</si>
  <si>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</si>
  <si>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</si>
  <si>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</si>
  <si>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</si>
  <si>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</si>
  <si>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</si>
  <si>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</si>
  <si>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</si>
  <si>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</si>
  <si>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</si>
  <si>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</si>
  <si>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</si>
  <si>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</si>
  <si>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</si>
  <si>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</si>
  <si>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</si>
  <si>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</si>
  <si>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</si>
  <si>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</si>
  <si>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</si>
  <si>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</si>
  <si>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</si>
  <si>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</si>
  <si>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</si>
  <si>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</si>
  <si>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</si>
  <si>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</si>
  <si>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</si>
  <si>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</si>
  <si>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</si>
  <si>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</si>
  <si>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</si>
  <si>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</si>
  <si>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</si>
  <si>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</si>
  <si>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</si>
  <si>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</si>
  <si>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</si>
  <si>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</si>
  <si>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</si>
  <si>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</si>
  <si>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</si>
  <si>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</si>
  <si>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</si>
  <si>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</si>
  <si>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</si>
  <si>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</si>
  <si>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</si>
  <si>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</si>
  <si>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</si>
  <si>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</si>
  <si>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</si>
  <si>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</si>
  <si>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</si>
  <si>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</si>
  <si>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</si>
  <si>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</si>
  <si>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</si>
  <si>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</si>
  <si>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</si>
  <si>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</si>
  <si>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</si>
  <si>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</si>
  <si>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</si>
  <si>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</si>
  <si>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</si>
  <si>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</si>
  <si>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</si>
  <si>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</si>
  <si>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</si>
  <si>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</si>
  <si>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</si>
  <si>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</si>
  <si>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</si>
  <si>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</si>
  <si>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</si>
  <si>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</si>
  <si>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</si>
  <si>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</si>
  <si>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</si>
  <si>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</si>
  <si>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</si>
  <si>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</si>
  <si>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</si>
  <si>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</si>
  <si>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</si>
  <si>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</si>
  <si>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</si>
  <si>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</si>
  <si>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</si>
  <si>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</si>
  <si>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</si>
  <si>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</si>
  <si>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</si>
  <si>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</si>
  <si>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</si>
  <si>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</si>
  <si>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</si>
  <si>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</si>
  <si>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</si>
  <si>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</si>
  <si>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</si>
  <si>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</si>
  <si>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</si>
  <si>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</si>
  <si>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</si>
  <si>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</si>
  <si>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</si>
  <si>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</si>
  <si>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</si>
  <si>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</si>
  <si>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</si>
  <si>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</si>
  <si>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</si>
  <si>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</si>
  <si>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</si>
  <si>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</si>
  <si>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</si>
  <si>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</si>
  <si>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</si>
  <si>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</si>
  <si>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</si>
  <si>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</si>
  <si>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</si>
  <si>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</si>
  <si>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</si>
  <si>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</si>
  <si>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</si>
  <si>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</si>
  <si>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</si>
  <si>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</si>
  <si>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</si>
  <si>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</si>
  <si>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</si>
  <si>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</si>
  <si>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</si>
  <si>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</si>
  <si>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</si>
  <si>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</si>
  <si>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</si>
  <si>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</si>
  <si>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</si>
  <si>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</si>
  <si>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</si>
  <si>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</si>
  <si>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</si>
  <si>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</si>
  <si>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</si>
  <si>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</si>
  <si>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</si>
  <si>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</si>
  <si>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</si>
  <si>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</si>
  <si>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</si>
  <si>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</si>
  <si>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</si>
  <si>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</si>
  <si>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</si>
  <si>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</si>
  <si>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</si>
  <si>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</si>
  <si>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</si>
  <si>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</si>
  <si>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</si>
  <si>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</si>
  <si>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</si>
  <si>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</si>
  <si>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</si>
  <si>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</si>
  <si>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</si>
  <si>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</si>
  <si>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</si>
  <si>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</si>
  <si>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</si>
  <si>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</si>
  <si>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</si>
  <si>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</si>
  <si>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</si>
  <si>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</si>
  <si>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</si>
  <si>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</si>
  <si>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</si>
  <si>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</si>
  <si>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</si>
  <si>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</si>
  <si>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</si>
  <si>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</si>
  <si>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</si>
  <si>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</si>
  <si>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</si>
  <si>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</si>
  <si>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</si>
  <si>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</si>
  <si>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</si>
  <si>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</si>
  <si>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</si>
  <si>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</si>
  <si>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</si>
  <si>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</si>
  <si>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</si>
  <si>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</si>
  <si>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</si>
  <si>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</si>
  <si>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</si>
  <si>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</si>
  <si>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</si>
  <si>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</si>
  <si>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</si>
  <si>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</si>
  <si>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</si>
  <si>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</si>
  <si>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</si>
  <si>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</si>
  <si>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</si>
  <si>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</si>
  <si>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</si>
  <si>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</si>
  <si>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</si>
  <si>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</si>
  <si>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</si>
  <si>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</si>
  <si>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</si>
  <si>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</si>
  <si>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</si>
  <si>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</si>
  <si>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</si>
  <si>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</si>
  <si>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</si>
  <si>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</si>
  <si>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</si>
  <si>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</si>
  <si>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</si>
  <si>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</si>
  <si>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</si>
  <si>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</si>
  <si>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</si>
  <si>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</si>
  <si>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</si>
  <si>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</si>
  <si>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</si>
  <si>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</si>
  <si>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</si>
  <si>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</si>
  <si>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</si>
  <si>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</si>
  <si>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</si>
  <si>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</si>
  <si>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</si>
  <si>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</si>
  <si>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</si>
  <si>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</si>
  <si>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</si>
  <si>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</si>
  <si>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</si>
  <si>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</si>
  <si>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</si>
  <si>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</si>
  <si>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</si>
  <si>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</si>
  <si>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</si>
  <si>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</si>
  <si>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</si>
  <si>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</si>
  <si>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</si>
  <si>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</si>
  <si>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</si>
  <si>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</si>
  <si>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</si>
  <si>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</si>
  <si>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</si>
  <si>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</si>
  <si>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</si>
  <si>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</si>
  <si>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</si>
  <si>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</si>
  <si>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</si>
  <si>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</si>
  <si>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</si>
  <si>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</si>
  <si>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</si>
  <si>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</si>
  <si>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</si>
  <si>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</si>
  <si>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</si>
  <si>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</si>
  <si>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</si>
  <si>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</si>
  <si>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</si>
  <si>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</si>
  <si>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</si>
  <si>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</si>
  <si>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</si>
  <si>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</si>
  <si>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</si>
  <si>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</si>
  <si>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</si>
  <si>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</si>
  <si>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</si>
  <si>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</si>
  <si>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</si>
  <si>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</si>
  <si>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</si>
  <si>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</si>
  <si>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</si>
  <si>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</si>
  <si>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</si>
  <si>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</si>
  <si>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</si>
  <si>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</si>
  <si>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</si>
  <si>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</si>
  <si>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</si>
  <si>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</si>
  <si>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</si>
  <si>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</si>
  <si>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</si>
  <si>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</si>
  <si>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</si>
  <si>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</si>
  <si>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</si>
  <si>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</si>
  <si>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</si>
  <si>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</si>
  <si>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</si>
  <si>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</si>
  <si>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</si>
  <si>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</si>
  <si>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</si>
  <si>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</si>
  <si>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</si>
  <si>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</si>
  <si>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</si>
  <si>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</si>
  <si>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</si>
  <si>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</si>
  <si>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</si>
  <si>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</si>
  <si>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</si>
  <si>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</si>
  <si>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</si>
  <si>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</si>
  <si>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</si>
  <si>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</si>
  <si>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</si>
  <si>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</si>
  <si>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</si>
  <si>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</si>
  <si>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</si>
  <si>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</si>
  <si>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</si>
  <si>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</si>
  <si>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</si>
  <si>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</si>
  <si>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</si>
  <si>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</si>
  <si>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</si>
  <si>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</si>
  <si>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</si>
  <si>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</si>
  <si>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</si>
  <si>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</si>
  <si>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</si>
  <si>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</si>
  <si>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</si>
  <si>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</si>
  <si>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</si>
  <si>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</si>
  <si>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</si>
  <si>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</si>
  <si>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</si>
  <si>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</si>
  <si>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</si>
  <si>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</si>
  <si>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</si>
  <si>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</si>
  <si>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</si>
  <si>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</si>
  <si>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</si>
  <si>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</si>
  <si>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</si>
  <si>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</si>
  <si>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</si>
  <si>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</si>
  <si>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</si>
  <si>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</si>
  <si>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</si>
  <si>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</si>
  <si>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</si>
  <si>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</si>
  <si>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</si>
  <si>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</si>
  <si>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</si>
  <si>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</si>
  <si>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</si>
  <si>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</si>
  <si>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</si>
  <si>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</si>
  <si>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</si>
  <si>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</si>
  <si>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</si>
  <si>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</si>
  <si>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</si>
  <si>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</si>
  <si>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</si>
  <si>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</si>
  <si>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</si>
  <si>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</si>
  <si>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</si>
  <si>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</si>
  <si>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</si>
  <si>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</si>
  <si>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</si>
  <si>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</si>
  <si>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</si>
  <si>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</si>
  <si>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</si>
  <si>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</si>
  <si>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</si>
  <si>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</si>
  <si>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</si>
  <si>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</si>
  <si>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</si>
  <si>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</si>
  <si>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</si>
  <si>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</si>
  <si>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</si>
  <si>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</si>
  <si>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</si>
  <si>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</si>
  <si>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</si>
  <si>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</si>
  <si>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</si>
  <si>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</si>
  <si>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</si>
  <si>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</si>
  <si>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</si>
  <si>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</si>
  <si>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</si>
  <si>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</si>
  <si>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</si>
  <si>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</si>
  <si>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</si>
  <si>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</si>
  <si>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</si>
  <si>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</si>
  <si>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</si>
  <si>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</si>
  <si>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</si>
  <si>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</si>
  <si>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</si>
  <si>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</si>
  <si>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</si>
  <si>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</si>
  <si>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</si>
  <si>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</si>
  <si>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</si>
  <si>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</si>
  <si>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</si>
  <si>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</si>
  <si>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</si>
  <si>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</si>
  <si>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</si>
  <si>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</si>
  <si>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</si>
  <si>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</si>
  <si>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</si>
  <si>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</si>
  <si>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</si>
  <si>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</si>
  <si>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</si>
  <si>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</si>
  <si>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</si>
  <si>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</si>
  <si>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</si>
  <si>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</si>
  <si>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</si>
  <si>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</si>
  <si>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</si>
  <si>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</si>
  <si>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</si>
  <si>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</si>
  <si>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</si>
  <si>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</si>
  <si>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</si>
  <si>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</si>
  <si>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</si>
  <si>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</si>
  <si>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</si>
  <si>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</si>
  <si>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</si>
  <si>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</si>
  <si>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</si>
  <si>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</si>
  <si>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</si>
  <si>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</si>
  <si>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</si>
  <si>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</si>
  <si>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</si>
  <si>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</si>
  <si>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</si>
  <si>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</si>
  <si>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</si>
  <si>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</si>
  <si>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</si>
  <si>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</si>
  <si>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</si>
  <si>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</si>
  <si>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</si>
  <si>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</si>
  <si>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</si>
  <si>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</si>
  <si>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</si>
  <si>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</si>
  <si>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</si>
  <si>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</si>
  <si>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</si>
  <si>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</si>
  <si>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</si>
  <si>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</si>
  <si>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</si>
  <si>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</si>
  <si>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</si>
  <si>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</si>
  <si>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</si>
  <si>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</si>
  <si>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</si>
  <si>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</si>
  <si>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</si>
  <si>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</si>
  <si>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</si>
  <si>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</si>
  <si>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</si>
  <si>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</si>
  <si>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</si>
  <si>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</si>
  <si>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</si>
  <si>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</si>
  <si>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</si>
  <si>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</si>
  <si>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</si>
  <si>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</si>
  <si>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</si>
  <si>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</si>
  <si>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</si>
  <si>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</si>
  <si>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</si>
  <si>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</si>
  <si>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</si>
  <si>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</si>
  <si>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</si>
  <si>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</si>
  <si>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</si>
  <si>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</si>
  <si>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</si>
  <si>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</si>
  <si>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</si>
  <si>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</si>
  <si>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</si>
  <si>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</si>
  <si>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</si>
  <si>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</si>
  <si>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</si>
  <si>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</si>
  <si>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</si>
  <si>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</si>
  <si>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</si>
  <si>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</si>
  <si>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</si>
  <si>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</si>
  <si>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</si>
  <si>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</si>
  <si>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</si>
  <si>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</si>
  <si>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</si>
  <si>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</si>
  <si>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</si>
  <si>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</si>
  <si>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</si>
  <si>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</si>
  <si>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</si>
  <si>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</si>
  <si>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</si>
  <si>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</si>
  <si>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</si>
  <si>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</si>
  <si>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</si>
  <si>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</si>
  <si>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</si>
  <si>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</si>
  <si>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</si>
  <si>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</si>
  <si>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</si>
  <si>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</si>
  <si>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</si>
  <si>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</si>
  <si>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</si>
  <si>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</si>
  <si>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</si>
  <si>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</si>
  <si>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</si>
  <si>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</si>
  <si>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</si>
  <si>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</si>
  <si>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</si>
  <si>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</si>
  <si>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</si>
  <si>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</si>
  <si>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</si>
  <si>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</si>
  <si>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</si>
  <si>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</si>
  <si>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</si>
  <si>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</si>
  <si>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</si>
  <si>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</si>
  <si>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</si>
  <si>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</si>
  <si>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</si>
  <si>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</si>
  <si>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</si>
  <si>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</si>
  <si>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</si>
  <si>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</si>
  <si>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</si>
  <si>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</si>
  <si>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</si>
  <si>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</si>
  <si>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</si>
  <si>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</si>
  <si>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</si>
  <si>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</si>
  <si>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</si>
  <si>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</si>
  <si>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</si>
  <si>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</si>
  <si>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</si>
  <si>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</si>
  <si>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</si>
  <si>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</si>
  <si>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</si>
  <si>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</si>
  <si>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</si>
  <si>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</si>
  <si>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</si>
  <si>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</si>
  <si>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</si>
  <si>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</si>
  <si>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</si>
  <si>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</si>
  <si>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</si>
  <si>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</si>
  <si>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</si>
  <si>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</si>
  <si>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</si>
  <si>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</si>
  <si>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</si>
  <si>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</si>
  <si>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</si>
  <si>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</si>
  <si>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</si>
  <si>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</si>
  <si>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</si>
  <si>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</si>
  <si>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</si>
  <si>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</si>
  <si>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</si>
  <si>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</si>
  <si>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</si>
  <si>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</si>
  <si>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</si>
  <si>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</si>
  <si>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</si>
  <si>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</si>
  <si>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</si>
  <si>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</si>
  <si>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</si>
  <si>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</si>
  <si>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</si>
  <si>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</si>
  <si>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</si>
  <si>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</si>
  <si>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</si>
  <si>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</si>
  <si>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</si>
  <si>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</si>
  <si>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</si>
  <si>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</si>
  <si>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</si>
  <si>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</si>
  <si>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</si>
  <si>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</si>
  <si>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</si>
  <si>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</si>
  <si>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</si>
  <si>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</si>
  <si>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</si>
  <si>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</si>
  <si>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</si>
  <si>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</si>
  <si>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</si>
  <si>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</si>
  <si>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</si>
  <si>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</si>
  <si>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</si>
  <si>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</si>
  <si>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</si>
  <si>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</si>
  <si>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</si>
  <si>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</si>
  <si>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</si>
  <si>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</si>
  <si>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</si>
  <si>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</si>
  <si>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</si>
  <si>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</si>
  <si>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</si>
  <si>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</si>
  <si>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</si>
  <si>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</si>
  <si>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</si>
  <si>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</si>
  <si>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</si>
  <si>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</si>
  <si>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</si>
  <si>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</si>
  <si>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</si>
  <si>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</si>
  <si>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</si>
  <si>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</si>
  <si>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</si>
  <si>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</si>
  <si>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</si>
  <si>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</si>
  <si>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</si>
  <si>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</si>
  <si>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</si>
  <si>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</si>
  <si>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</si>
  <si>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</si>
  <si>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</si>
  <si>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</si>
  <si>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</si>
  <si>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</si>
  <si>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</si>
  <si>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</si>
  <si>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</si>
  <si>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</si>
  <si>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</si>
  <si>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</si>
  <si>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</si>
  <si>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</si>
  <si>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</si>
  <si>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</si>
  <si>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</si>
  <si>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</si>
  <si>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</si>
  <si>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</si>
  <si>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</si>
  <si>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</si>
  <si>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</si>
  <si>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</si>
  <si>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</si>
  <si>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</si>
  <si>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</si>
  <si>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</si>
  <si>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</si>
  <si>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</si>
  <si>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</si>
  <si>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</si>
  <si>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</si>
  <si>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</si>
  <si>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</si>
  <si>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</si>
  <si>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</si>
  <si>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</si>
  <si>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</si>
  <si>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</si>
  <si>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</si>
  <si>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</si>
  <si>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</si>
  <si>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</si>
  <si>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</si>
  <si>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</si>
  <si>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</si>
  <si>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</si>
  <si>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</si>
  <si>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</si>
  <si>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</si>
  <si>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</si>
  <si>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</si>
  <si>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</si>
  <si>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</si>
  <si>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</si>
  <si>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</si>
  <si>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</si>
  <si>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</si>
  <si>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</si>
  <si>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</si>
  <si>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</si>
  <si>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</si>
  <si>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</si>
  <si>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</si>
  <si>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</si>
  <si>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</si>
  <si>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</si>
  <si>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</si>
  <si>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</si>
  <si>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</si>
  <si>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</si>
  <si>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</si>
  <si>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</si>
  <si>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</si>
  <si>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</si>
  <si>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</si>
  <si>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</si>
  <si>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</si>
  <si>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</si>
  <si>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</si>
  <si>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</si>
  <si>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</si>
  <si>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</si>
  <si>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</si>
  <si>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</si>
  <si>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</si>
  <si>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</si>
  <si>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</si>
  <si>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</si>
  <si>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</si>
  <si>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</si>
  <si>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</si>
  <si>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</si>
  <si>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</si>
  <si>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</si>
  <si>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</si>
  <si>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</si>
  <si>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</si>
  <si>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</si>
  <si>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</si>
  <si>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</si>
  <si>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</si>
  <si>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</si>
  <si>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</si>
  <si>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</si>
  <si>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</si>
  <si>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</si>
  <si>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</si>
  <si>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</si>
  <si>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</si>
  <si>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</si>
  <si>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</si>
  <si>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</si>
  <si>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</si>
  <si>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</si>
  <si>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</si>
  <si>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</si>
  <si>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</si>
  <si>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</si>
  <si>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</si>
  <si>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</si>
  <si>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</si>
  <si>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</si>
  <si>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</si>
  <si>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</si>
  <si>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</si>
  <si>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</si>
  <si>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</si>
  <si>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</si>
  <si>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</si>
  <si>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</si>
  <si>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</si>
  <si>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</si>
  <si>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</si>
  <si>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</si>
  <si>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</si>
  <si>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</si>
  <si>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</si>
  <si>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</si>
  <si>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</si>
  <si>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</si>
  <si>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</si>
  <si>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</si>
  <si>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</si>
  <si>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</si>
  <si>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</si>
  <si>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</si>
  <si>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</si>
  <si>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</si>
  <si>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</si>
  <si>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</si>
  <si>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</si>
  <si>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</si>
  <si>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</si>
  <si>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</si>
  <si>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</si>
  <si>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</si>
  <si>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</si>
  <si>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</si>
  <si>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</si>
  <si>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</si>
  <si>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</si>
  <si>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</si>
  <si>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</si>
  <si>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</si>
  <si>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</si>
  <si>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</si>
  <si>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</si>
  <si>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</si>
  <si>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</si>
  <si>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</si>
  <si>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</si>
  <si>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</si>
  <si>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</si>
  <si>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</si>
  <si>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</si>
  <si>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</si>
  <si>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</si>
  <si>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</si>
  <si>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</si>
  <si>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</si>
  <si>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</si>
  <si>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</si>
  <si>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</si>
  <si>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</si>
  <si>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</si>
  <si>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</si>
  <si>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</si>
  <si>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</si>
  <si>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</si>
  <si>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</si>
  <si>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</si>
  <si>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</si>
  <si>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</si>
  <si>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</si>
  <si>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</si>
  <si>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</si>
  <si>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</si>
  <si>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</si>
  <si>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</si>
  <si>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</si>
  <si>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</si>
  <si>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</si>
  <si>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</si>
  <si>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</si>
  <si>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</si>
  <si>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</si>
  <si>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</si>
  <si>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</si>
  <si>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</si>
  <si>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</si>
  <si>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</si>
  <si>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</si>
  <si>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</si>
  <si>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</si>
  <si>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</si>
  <si>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</si>
  <si>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</si>
  <si>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</si>
  <si>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</si>
  <si>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</si>
  <si>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</si>
  <si>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</si>
  <si>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</si>
  <si>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</si>
  <si>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</si>
  <si>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</si>
  <si>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</si>
  <si>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</si>
  <si>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</si>
  <si>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</si>
  <si>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</si>
  <si>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</si>
  <si>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</si>
  <si>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</si>
  <si>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</si>
  <si>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</si>
  <si>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</si>
  <si>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</si>
  <si>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</si>
  <si>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</si>
  <si>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</si>
  <si>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</si>
  <si>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</si>
  <si>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</si>
  <si>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</si>
  <si>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</si>
  <si>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</si>
  <si>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</si>
  <si>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</si>
  <si>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</si>
  <si>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</si>
  <si>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</si>
  <si>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</si>
  <si>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</si>
  <si>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</si>
  <si>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</si>
  <si>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</si>
  <si>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</si>
  <si>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</si>
  <si>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</si>
  <si>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</si>
  <si>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</si>
  <si>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</si>
  <si>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</si>
  <si>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</si>
  <si>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</si>
  <si>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</si>
  <si>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</si>
  <si>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</si>
  <si>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</si>
  <si>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</si>
  <si>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</si>
  <si>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</si>
  <si>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</si>
  <si>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</si>
  <si>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</si>
  <si>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</si>
  <si>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</si>
  <si>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</si>
  <si>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</si>
  <si>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</si>
  <si>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</si>
  <si>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</si>
  <si>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</si>
  <si>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</si>
  <si>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</si>
  <si>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</si>
  <si>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</si>
  <si>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</si>
  <si>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</si>
  <si>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</si>
  <si>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</si>
  <si>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</si>
  <si>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</si>
  <si>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</si>
  <si>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</si>
  <si>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</si>
  <si>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</si>
  <si>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</si>
  <si>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</si>
  <si>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</si>
  <si>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</si>
  <si>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</si>
  <si>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</si>
  <si>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</si>
  <si>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</si>
  <si>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</si>
  <si>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</si>
  <si>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</si>
  <si>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</si>
  <si>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</si>
  <si>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</si>
  <si>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</si>
  <si>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</si>
  <si>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</si>
  <si>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</si>
  <si>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</si>
  <si>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</si>
  <si>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</si>
  <si>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</si>
  <si>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</si>
  <si>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</si>
  <si>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</si>
  <si>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</si>
  <si>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</si>
  <si>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</si>
  <si>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</si>
  <si>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</si>
  <si>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</si>
  <si>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</si>
  <si>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</si>
  <si>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</si>
  <si>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</si>
  <si>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</si>
  <si>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</si>
  <si>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</si>
  <si>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</si>
  <si>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</si>
  <si>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</si>
  <si>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</si>
  <si>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</si>
  <si>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</si>
  <si>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</si>
  <si>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</si>
  <si>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</si>
  <si>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</si>
  <si>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</si>
  <si>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</si>
  <si>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</si>
  <si>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</si>
  <si>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</si>
  <si>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</si>
  <si>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</si>
  <si>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</si>
  <si>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</si>
  <si>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</si>
  <si>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</si>
  <si>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</si>
  <si>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</si>
  <si>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</si>
  <si>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</si>
  <si>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</si>
  <si>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</si>
  <si>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</si>
  <si>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</si>
  <si>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</si>
  <si>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</si>
  <si>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</si>
  <si>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</si>
  <si>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</si>
  <si>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</si>
  <si>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</si>
  <si>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</si>
  <si>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</si>
  <si>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</si>
  <si>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</si>
  <si>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</si>
  <si>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</si>
  <si>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</si>
  <si>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</si>
  <si>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</si>
  <si>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</si>
  <si>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</si>
  <si>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</si>
  <si>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</si>
  <si>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</si>
  <si>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</si>
  <si>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</si>
  <si>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</si>
  <si>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</si>
  <si>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</si>
  <si>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</si>
  <si>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</si>
  <si>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</si>
  <si>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</si>
  <si>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</si>
  <si>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</si>
  <si>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</si>
  <si>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</si>
  <si>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</si>
  <si>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</si>
  <si>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</si>
  <si>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</si>
  <si>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</si>
  <si>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</si>
  <si>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</si>
  <si>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</si>
  <si>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</si>
  <si>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</si>
  <si>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</si>
  <si>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</si>
  <si>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</si>
  <si>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</si>
  <si>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</si>
  <si>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</si>
  <si>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</si>
  <si>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</si>
  <si>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</si>
  <si>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</si>
  <si>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</si>
  <si>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</si>
  <si>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</si>
  <si>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</si>
  <si>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</si>
  <si>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</si>
  <si>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</si>
  <si>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</si>
  <si>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</si>
  <si>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</si>
  <si>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</si>
  <si>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</si>
  <si>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</si>
  <si>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</si>
  <si>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</si>
  <si>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</si>
  <si>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</si>
  <si>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</si>
  <si>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</si>
  <si>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</si>
  <si>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</si>
  <si>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</si>
  <si>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</si>
  <si>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</si>
  <si>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</si>
  <si>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</si>
  <si>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</si>
  <si>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</si>
  <si>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</si>
  <si>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</si>
  <si>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</si>
  <si>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</si>
  <si>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</si>
  <si>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</si>
  <si>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</si>
  <si>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</si>
  <si>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</si>
  <si>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</si>
  <si>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</si>
  <si>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</si>
  <si>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</si>
  <si>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</si>
  <si>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</si>
  <si>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</si>
  <si>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</si>
  <si>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</si>
  <si>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</si>
  <si>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</si>
  <si>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</si>
  <si>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</si>
  <si>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</si>
  <si>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</si>
  <si>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</si>
  <si>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</si>
  <si>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</si>
  <si>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</si>
  <si>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</si>
  <si>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</si>
  <si>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</si>
  <si>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</si>
  <si>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</si>
  <si>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</si>
  <si>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</si>
  <si>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</si>
  <si>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</si>
  <si>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</si>
  <si>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</si>
  <si>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</si>
  <si>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</si>
  <si>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</si>
  <si>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</si>
  <si>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</si>
  <si>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</si>
  <si>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</si>
  <si>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</si>
  <si>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</si>
  <si>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</si>
  <si>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</si>
  <si>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</si>
  <si>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</si>
  <si>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</si>
  <si>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</si>
  <si>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</si>
  <si>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</si>
  <si>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</si>
  <si>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</si>
  <si>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</si>
  <si>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</si>
  <si>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</si>
  <si>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</si>
  <si>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</si>
  <si>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</si>
  <si>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</si>
  <si>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</si>
  <si>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</si>
  <si>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</si>
  <si>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</si>
  <si>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</si>
  <si>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</si>
  <si>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</si>
  <si>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</si>
  <si>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</si>
  <si>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</si>
  <si>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</si>
  <si>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</si>
  <si>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</si>
  <si>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</si>
  <si>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</si>
  <si>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</si>
  <si>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</si>
  <si>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</si>
  <si>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</si>
  <si>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</si>
  <si>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</si>
  <si>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</si>
  <si>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</si>
  <si>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</si>
  <si>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</si>
  <si>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</si>
  <si>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</si>
  <si>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</si>
  <si>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</si>
  <si>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</si>
  <si>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</si>
  <si>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</si>
  <si>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</si>
  <si>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</si>
  <si>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</si>
  <si>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</si>
  <si>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</si>
  <si>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</si>
  <si>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</si>
  <si>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</si>
  <si>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</si>
  <si>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</si>
  <si>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</si>
  <si>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</si>
  <si>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</si>
  <si>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</si>
  <si>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</si>
  <si>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</si>
  <si>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</si>
  <si>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</si>
  <si>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</si>
  <si>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</si>
  <si>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</si>
  <si>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</si>
  <si>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</si>
  <si>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</si>
  <si>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</si>
  <si>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</si>
  <si>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</si>
  <si>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</si>
  <si>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</si>
  <si>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</si>
  <si>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</si>
  <si>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</si>
  <si>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</si>
  <si>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</si>
  <si>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</si>
  <si>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</si>
  <si>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</si>
  <si>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</si>
  <si>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</si>
  <si>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</si>
  <si>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</si>
  <si>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</si>
  <si>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</si>
  <si>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</si>
  <si>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</si>
  <si>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</si>
  <si>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</si>
  <si>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</si>
  <si>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</si>
  <si>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</si>
  <si>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</si>
  <si>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</si>
  <si>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</si>
  <si>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</si>
  <si>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</si>
  <si>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</si>
  <si>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</si>
  <si>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</si>
  <si>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</si>
  <si>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</si>
  <si>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</si>
  <si>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</si>
  <si>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</si>
  <si>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</si>
  <si>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</si>
  <si>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</si>
  <si>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</si>
  <si>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</si>
  <si>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</si>
  <si>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</si>
  <si>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</si>
  <si>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</si>
  <si>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</si>
  <si>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</si>
  <si>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</si>
  <si>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</si>
  <si>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</si>
  <si>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</si>
  <si>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</si>
  <si>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</si>
  <si>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</si>
  <si>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</si>
  <si>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</si>
  <si>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</si>
  <si>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</si>
  <si>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</si>
  <si>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</si>
  <si>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</si>
  <si>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</si>
  <si>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</si>
  <si>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</si>
  <si>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</si>
  <si>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</si>
  <si>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</si>
  <si>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</si>
  <si>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</si>
  <si>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</si>
  <si>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</si>
  <si>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</si>
  <si>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</si>
  <si>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</si>
  <si>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</si>
  <si>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</si>
  <si>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</si>
  <si>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</si>
  <si>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</si>
  <si>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</si>
  <si>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</si>
  <si>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</si>
  <si>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</si>
  <si>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</si>
  <si>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</si>
  <si>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</si>
  <si>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</si>
  <si>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</si>
  <si>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</si>
  <si>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</si>
  <si>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</si>
  <si>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</si>
  <si>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</si>
  <si>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</si>
  <si>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</si>
  <si>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</si>
  <si>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</si>
  <si>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</si>
  <si>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</si>
  <si>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</si>
  <si>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</si>
  <si>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</si>
  <si>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</si>
  <si>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</si>
  <si>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</si>
  <si>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</si>
  <si>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</si>
  <si>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</si>
  <si>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</si>
  <si>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</si>
  <si>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</si>
  <si>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</si>
  <si>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</si>
  <si>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</si>
  <si>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</si>
  <si>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</si>
  <si>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</si>
  <si>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</si>
  <si>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</si>
  <si>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</si>
  <si>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</si>
  <si>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</si>
  <si>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</si>
  <si>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</si>
  <si>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</si>
  <si>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</si>
  <si>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</si>
  <si>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</si>
  <si>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</si>
  <si>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</si>
  <si>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</si>
  <si>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</si>
  <si>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</si>
  <si>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</si>
  <si>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</si>
  <si>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</si>
  <si>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</si>
  <si>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</si>
  <si>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</si>
  <si>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</si>
  <si>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</si>
  <si>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</si>
  <si>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</si>
  <si>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</si>
  <si>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</si>
  <si>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</si>
  <si>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</si>
  <si>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</si>
  <si>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</si>
  <si>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</si>
  <si>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</si>
  <si>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</si>
  <si>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</si>
  <si>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</si>
  <si>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</si>
  <si>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</si>
  <si>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</si>
  <si>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</si>
  <si>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</si>
  <si>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</si>
  <si>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</si>
  <si>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</si>
  <si>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</si>
  <si>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</si>
  <si>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</si>
  <si>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</si>
  <si>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</si>
  <si>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</si>
  <si>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</si>
  <si>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</si>
  <si>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</si>
  <si>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</si>
  <si>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</si>
  <si>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</si>
  <si>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</si>
  <si>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</si>
  <si>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</si>
  <si>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</si>
  <si>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</si>
  <si>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</si>
  <si>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</si>
  <si>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</si>
  <si>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</si>
  <si>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</si>
  <si>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</si>
  <si>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</si>
  <si>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</si>
  <si>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</si>
  <si>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</si>
  <si>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</si>
  <si>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</si>
  <si>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</si>
  <si>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</si>
  <si>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</si>
  <si>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</si>
  <si>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</si>
  <si>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</si>
  <si>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</si>
  <si>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</si>
  <si>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</si>
  <si>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</si>
  <si>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</si>
  <si>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</si>
  <si>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</si>
  <si>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</si>
  <si>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</si>
  <si>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</si>
  <si>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</si>
  <si>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</si>
  <si>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</si>
  <si>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</si>
  <si>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</si>
  <si>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</si>
  <si>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</si>
  <si>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</si>
  <si>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</si>
  <si>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</si>
  <si>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</si>
  <si>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</si>
  <si>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</si>
  <si>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</si>
  <si>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</si>
  <si>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</si>
  <si>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</si>
  <si>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</si>
  <si>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</si>
  <si>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</si>
  <si>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</si>
  <si>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</si>
  <si>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</si>
  <si>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</si>
  <si>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</si>
  <si>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</si>
  <si>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</si>
  <si>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</si>
  <si>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</si>
  <si>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</si>
  <si>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</si>
  <si>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</si>
  <si>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</si>
  <si>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</si>
  <si>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</si>
  <si>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</si>
  <si>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</si>
  <si>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</si>
  <si>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</si>
  <si>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</si>
  <si>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</si>
  <si>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</si>
  <si>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</si>
  <si>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</si>
  <si>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</si>
  <si>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</si>
  <si>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</si>
  <si>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</si>
  <si>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</si>
  <si>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</si>
  <si>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</si>
  <si>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</si>
  <si>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</si>
  <si>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</si>
  <si>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</si>
  <si>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</si>
  <si>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</si>
  <si>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</si>
  <si>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</si>
  <si>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</si>
  <si>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</si>
  <si>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</si>
  <si>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</si>
  <si>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</si>
  <si>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</si>
  <si>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</si>
  <si>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</si>
  <si>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</si>
  <si>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</si>
  <si>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</si>
  <si>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</si>
  <si>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</si>
  <si>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</si>
  <si>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</si>
  <si>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</si>
  <si>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</si>
  <si>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</si>
  <si>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</si>
  <si>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</si>
  <si>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</si>
  <si>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</si>
  <si>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</si>
  <si>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</si>
  <si>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</si>
  <si>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</si>
  <si>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</si>
  <si>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</si>
  <si>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</si>
  <si>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</si>
  <si>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</si>
  <si>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</si>
  <si>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</si>
  <si>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</si>
  <si>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</si>
  <si>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</si>
  <si>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</si>
  <si>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</si>
  <si>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</si>
  <si>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</si>
  <si>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</si>
  <si>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</si>
  <si>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</si>
  <si>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</si>
  <si>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</si>
  <si>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</si>
  <si>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</si>
  <si>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</si>
  <si>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</si>
  <si>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</si>
  <si>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</si>
  <si>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</si>
  <si>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</si>
  <si>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</si>
  <si>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</si>
  <si>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</si>
  <si>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</si>
  <si>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</si>
  <si>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</si>
  <si>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</si>
  <si>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</si>
  <si>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</si>
  <si>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</si>
  <si>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</si>
  <si>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</si>
  <si>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</si>
  <si>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</si>
  <si>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</si>
  <si>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</si>
  <si>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</si>
  <si>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</si>
  <si>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</si>
  <si>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</si>
  <si>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</si>
  <si>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</si>
  <si>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</si>
  <si>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</si>
  <si>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</si>
  <si>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</si>
  <si>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</si>
  <si>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</si>
  <si>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</si>
  <si>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</si>
  <si>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</si>
  <si>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</si>
  <si>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</si>
  <si>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</si>
  <si>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</si>
  <si>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</si>
  <si>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</si>
  <si>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</si>
  <si>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</si>
  <si>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</si>
  <si>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</si>
  <si>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</si>
  <si>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</si>
  <si>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</si>
  <si>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</si>
  <si>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</si>
  <si>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</si>
  <si>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</si>
  <si>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</si>
  <si>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</si>
  <si>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</si>
  <si>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</si>
  <si>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</si>
  <si>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</si>
  <si>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</si>
  <si>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</si>
  <si>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</si>
  <si>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</si>
  <si>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</si>
  <si>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</si>
  <si>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</si>
  <si>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</si>
  <si>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</si>
  <si>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</si>
  <si>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</si>
  <si>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</si>
  <si>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</si>
  <si>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</si>
  <si>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</si>
  <si>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</si>
  <si>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</si>
  <si>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</si>
  <si>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</si>
  <si>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</si>
  <si>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</si>
  <si>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</si>
  <si>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</si>
  <si>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</si>
  <si>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</si>
  <si>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</si>
  <si>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</si>
  <si>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</si>
  <si>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</si>
  <si>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</si>
  <si>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</si>
  <si>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</si>
  <si>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</si>
  <si>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</si>
  <si>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</si>
  <si>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</si>
  <si>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</si>
  <si>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</si>
  <si>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</si>
  <si>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</si>
  <si>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</si>
  <si>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</si>
  <si>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</si>
  <si>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</si>
  <si>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</si>
  <si>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</si>
  <si>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</si>
  <si>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</si>
  <si>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</si>
  <si>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</si>
  <si>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</si>
  <si>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</si>
  <si>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</si>
  <si>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</si>
  <si>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</si>
  <si>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</si>
  <si>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</si>
  <si>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</si>
  <si>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</si>
  <si>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</si>
  <si>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</si>
  <si>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</si>
  <si>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</si>
  <si>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</si>
  <si>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</si>
  <si>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</si>
  <si>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</si>
  <si>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</si>
  <si>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</si>
  <si>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</si>
  <si>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</si>
  <si>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</si>
  <si>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</si>
  <si>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</si>
  <si>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</si>
  <si>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</si>
  <si>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</si>
  <si>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</si>
  <si>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</si>
  <si>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</si>
  <si>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</si>
  <si>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</si>
  <si>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</si>
  <si>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</si>
  <si>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</si>
  <si>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</si>
  <si>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</si>
  <si>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</si>
  <si>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</si>
  <si>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</si>
  <si>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</si>
  <si>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</si>
  <si>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</si>
  <si>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</si>
  <si>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</si>
  <si>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</si>
  <si>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</si>
  <si>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</si>
  <si>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</si>
  <si>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</si>
  <si>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</si>
  <si>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</si>
  <si>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</si>
  <si>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</si>
  <si>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</si>
  <si>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</si>
  <si>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</si>
  <si>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</si>
  <si>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</si>
  <si>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</si>
  <si>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</si>
  <si>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</si>
  <si>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</si>
  <si>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</si>
  <si>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</si>
  <si>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</si>
  <si>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</si>
  <si>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</si>
  <si>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</si>
  <si>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</si>
  <si>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</si>
  <si>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</si>
  <si>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</si>
  <si>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</si>
  <si>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</si>
  <si>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</si>
  <si>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</si>
  <si>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</si>
  <si>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</si>
  <si>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</si>
  <si>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</si>
  <si>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</si>
  <si>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</si>
  <si>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</si>
  <si>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</si>
  <si>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</si>
  <si>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</si>
  <si>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</si>
  <si>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</si>
  <si>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</si>
  <si>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</si>
  <si>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</si>
  <si>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</si>
  <si>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</si>
  <si>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</si>
  <si>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</si>
  <si>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</si>
  <si>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</si>
  <si>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</si>
  <si>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</si>
  <si>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</si>
  <si>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</si>
  <si>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</si>
  <si>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</si>
  <si>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</si>
  <si>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</si>
  <si>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</si>
  <si>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</si>
  <si>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</si>
  <si>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</si>
  <si>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</si>
  <si>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</si>
  <si>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</si>
  <si>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</si>
  <si>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</si>
  <si>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</si>
  <si>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</si>
  <si>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</si>
  <si>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</si>
  <si>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</si>
  <si>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</si>
  <si>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</si>
  <si>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</si>
  <si>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</si>
  <si>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</si>
  <si>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</si>
  <si>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</si>
  <si>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</si>
  <si>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</si>
  <si>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</si>
  <si>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</si>
  <si>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</si>
  <si>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</si>
  <si>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</si>
  <si>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</si>
  <si>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</si>
  <si>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</si>
  <si>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</si>
  <si>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</si>
  <si>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</si>
  <si>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</si>
  <si>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</si>
  <si>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</si>
  <si>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</si>
  <si>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</si>
  <si>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</si>
  <si>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</si>
  <si>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</si>
  <si>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</si>
  <si>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</si>
  <si>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</si>
  <si>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</si>
  <si>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</si>
  <si>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</si>
  <si>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</si>
  <si>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</si>
  <si>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</si>
  <si>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</si>
  <si>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</si>
  <si>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</si>
  <si>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</si>
  <si>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</si>
  <si>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</si>
  <si>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</si>
  <si>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</si>
  <si>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</si>
  <si>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</si>
  <si>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</si>
  <si>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</si>
  <si>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</si>
  <si>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</si>
  <si>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</si>
  <si>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</si>
  <si>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</si>
  <si>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</si>
  <si>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</si>
  <si>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</si>
  <si>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</si>
  <si>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</si>
  <si>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</si>
  <si>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</si>
  <si>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</si>
  <si>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</si>
  <si>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</si>
  <si>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</si>
  <si>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</si>
  <si>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</si>
  <si>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</si>
  <si>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</si>
  <si>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</si>
  <si>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</si>
  <si>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</si>
  <si>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</si>
  <si>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</si>
  <si>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</si>
  <si>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</si>
  <si>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</si>
  <si>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</si>
  <si>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</si>
  <si>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</si>
  <si>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</si>
  <si>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</si>
  <si>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</si>
  <si>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</si>
  <si>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</si>
  <si>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</si>
  <si>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</si>
  <si>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</si>
  <si>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</si>
  <si>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</si>
  <si>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</si>
  <si>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</si>
  <si>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</si>
  <si>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</si>
  <si>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</si>
  <si>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</si>
  <si>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</si>
  <si>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</si>
  <si>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</si>
  <si>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</si>
  <si>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</si>
  <si>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</si>
  <si>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</si>
  <si>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</si>
  <si>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</si>
  <si>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</si>
  <si>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</si>
  <si>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</si>
  <si>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</si>
  <si>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</si>
  <si>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</si>
  <si>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</si>
  <si>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</si>
  <si>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</si>
  <si>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</si>
  <si>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</si>
  <si>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</si>
  <si>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</si>
  <si>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</si>
  <si>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</si>
  <si>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</si>
  <si>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</si>
  <si>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</si>
  <si>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</si>
  <si>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</si>
  <si>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</si>
  <si>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</si>
  <si>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</si>
  <si>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</si>
  <si>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</si>
  <si>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</si>
  <si>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</si>
  <si>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</si>
  <si>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</si>
  <si>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</si>
  <si>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</si>
  <si>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</si>
  <si>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</si>
  <si>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</si>
  <si>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</si>
  <si>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</si>
  <si>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</si>
  <si>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</si>
  <si>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</si>
  <si>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</si>
  <si>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</si>
  <si>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</si>
  <si>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</si>
  <si>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</si>
  <si>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</si>
  <si>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</si>
  <si>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</si>
  <si>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</si>
  <si>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</si>
  <si>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</si>
  <si>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</si>
  <si>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</si>
  <si>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</si>
  <si>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</si>
  <si>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</si>
  <si>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</si>
  <si>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</si>
  <si>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</si>
  <si>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</si>
  <si>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</si>
  <si>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</si>
  <si>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</si>
  <si>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</si>
  <si>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</si>
  <si>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</si>
  <si>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</si>
  <si>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</si>
  <si>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</si>
  <si>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</si>
  <si>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</si>
  <si>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</si>
  <si>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</si>
  <si>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</si>
  <si>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</si>
  <si>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</si>
  <si>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</si>
  <si>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</si>
  <si>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</si>
  <si>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</si>
  <si>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</si>
  <si>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</si>
  <si>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</si>
  <si>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</si>
  <si>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</si>
  <si>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</si>
  <si>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</si>
  <si>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</si>
  <si>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</si>
  <si>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</si>
  <si>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</si>
  <si>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</si>
  <si>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</si>
  <si>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</si>
  <si>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</si>
  <si>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</si>
  <si>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</si>
  <si>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</si>
  <si>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</si>
  <si>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</si>
  <si>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</si>
  <si>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</si>
  <si>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</si>
  <si>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</si>
  <si>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</si>
  <si>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</si>
  <si>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</si>
  <si>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</si>
  <si>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</si>
  <si>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</si>
  <si>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</si>
  <si>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</si>
  <si>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</si>
  <si>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</si>
  <si>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</si>
  <si>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</si>
  <si>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</si>
  <si>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</si>
  <si>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</si>
  <si>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</si>
  <si>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</si>
  <si>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</si>
  <si>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</si>
  <si>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</si>
  <si>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</si>
  <si>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</si>
  <si>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</si>
  <si>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</si>
  <si>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</si>
  <si>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</si>
  <si>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</si>
  <si>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</si>
  <si>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</si>
  <si>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</si>
  <si>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</si>
  <si>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</si>
  <si>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</si>
  <si>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</si>
  <si>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</si>
  <si>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</si>
  <si>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</si>
  <si>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</si>
  <si>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</si>
  <si>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</si>
  <si>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</si>
  <si>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</si>
  <si>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</si>
  <si>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</si>
  <si>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</si>
  <si>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</si>
  <si>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</si>
  <si>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</si>
  <si>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</si>
  <si>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</si>
  <si>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</si>
  <si>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</si>
  <si>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</si>
  <si>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</si>
  <si>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</si>
  <si>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</si>
  <si>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</si>
  <si>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</si>
  <si>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</si>
  <si>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</si>
  <si>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</si>
  <si>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</si>
  <si>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</si>
  <si>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</si>
  <si>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</si>
  <si>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</si>
  <si>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</si>
  <si>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</si>
  <si>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</si>
  <si>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</si>
  <si>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</si>
  <si>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</si>
  <si>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</si>
  <si>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</si>
  <si>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</si>
  <si>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</si>
  <si>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</si>
  <si>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</si>
  <si>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</si>
  <si>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</si>
  <si>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</si>
  <si>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</si>
  <si>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</si>
  <si>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</si>
  <si>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</si>
  <si>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</si>
  <si>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</si>
  <si>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</si>
  <si>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</si>
  <si>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</si>
  <si>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</si>
  <si>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</si>
  <si>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</si>
  <si>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</si>
  <si>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</si>
  <si>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</si>
  <si>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</si>
  <si>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</si>
  <si>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</si>
  <si>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</si>
  <si>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</si>
  <si>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</si>
  <si>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</si>
  <si>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</si>
  <si>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</si>
  <si>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</si>
  <si>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</si>
  <si>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</si>
  <si>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</si>
  <si>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</si>
  <si>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</si>
  <si>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</si>
  <si>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</si>
  <si>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</si>
  <si>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</si>
  <si>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</si>
  <si>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</si>
  <si>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</si>
  <si>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</si>
  <si>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</si>
  <si>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</si>
  <si>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</si>
  <si>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</si>
  <si>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</si>
  <si>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</si>
  <si>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</si>
  <si>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</si>
  <si>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</si>
  <si>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</si>
  <si>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</si>
  <si>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</si>
  <si>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</si>
  <si>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</si>
  <si>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</si>
  <si>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</si>
  <si>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</si>
  <si>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</si>
  <si>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</si>
  <si>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</si>
  <si>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</si>
  <si>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</si>
  <si>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</si>
  <si>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</si>
  <si>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</si>
  <si>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</si>
  <si>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</si>
  <si>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</si>
  <si>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</si>
  <si>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</si>
  <si>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</si>
  <si>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</si>
  <si>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</si>
  <si>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</si>
  <si>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</si>
  <si>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</si>
  <si>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</si>
  <si>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</si>
  <si>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</si>
  <si>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</si>
  <si>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</si>
  <si>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</si>
  <si>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</si>
  <si>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</si>
  <si>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</si>
  <si>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</si>
  <si>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</si>
  <si>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</si>
  <si>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</si>
  <si>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</si>
  <si>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</si>
  <si>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</si>
  <si>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</si>
  <si>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</si>
  <si>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</si>
  <si>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</si>
  <si>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</si>
  <si>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</si>
  <si>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</si>
  <si>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</si>
  <si>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</si>
  <si>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</si>
  <si>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</si>
  <si>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</si>
  <si>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</si>
  <si>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</si>
  <si>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</si>
  <si>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</si>
  <si>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</si>
  <si>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</si>
  <si>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</si>
  <si>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</si>
  <si>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</si>
  <si>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</si>
  <si>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</si>
  <si>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</si>
  <si>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</si>
  <si>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</si>
  <si>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</si>
  <si>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</si>
  <si>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</si>
  <si>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</si>
  <si>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</si>
  <si>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</si>
  <si>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</si>
  <si>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</si>
  <si>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</si>
  <si>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</si>
  <si>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</si>
  <si>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</si>
  <si>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</si>
  <si>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</si>
  <si>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</si>
  <si>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</si>
  <si>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</si>
  <si>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</si>
  <si>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</si>
  <si>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</si>
  <si>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</si>
  <si>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</si>
  <si>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</si>
  <si>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</si>
  <si>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</si>
  <si>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</si>
  <si>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</si>
  <si>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</si>
  <si>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</si>
  <si>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</si>
  <si>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</si>
  <si>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</si>
  <si>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</si>
  <si>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</si>
  <si>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</si>
  <si>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</si>
  <si>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</si>
  <si>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</si>
  <si>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</si>
  <si>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</si>
  <si>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</si>
  <si>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</si>
  <si>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</si>
  <si>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</si>
  <si>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</si>
  <si>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</si>
  <si>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</si>
  <si>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</si>
  <si>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</si>
  <si>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</si>
  <si>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</si>
  <si>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</si>
  <si>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</si>
  <si>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</si>
  <si>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</si>
  <si>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</si>
  <si>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</si>
  <si>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</si>
  <si>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</si>
  <si>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</si>
  <si>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</si>
  <si>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</si>
  <si>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</si>
  <si>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</si>
  <si>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</si>
  <si>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</si>
  <si>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</si>
  <si>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</si>
  <si>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</si>
  <si>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</si>
  <si>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</si>
  <si>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</si>
  <si>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</si>
  <si>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</si>
  <si>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</si>
  <si>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</si>
  <si>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</si>
  <si>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</si>
  <si>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</si>
  <si>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</si>
  <si>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</si>
  <si>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</si>
  <si>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</si>
  <si>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</si>
  <si>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</si>
  <si>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</si>
  <si>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</si>
  <si>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</si>
  <si>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</si>
  <si>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</si>
  <si>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</si>
  <si>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</si>
  <si>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</si>
  <si>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</si>
  <si>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</si>
  <si>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</si>
  <si>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</si>
  <si>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</si>
  <si>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</si>
  <si>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</si>
  <si>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</si>
  <si>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</si>
  <si>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</si>
  <si>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</si>
  <si>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</si>
  <si>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</si>
  <si>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</si>
  <si>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</si>
  <si>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</si>
  <si>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</si>
  <si>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</si>
  <si>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</si>
  <si>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</si>
  <si>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</si>
  <si>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</si>
  <si>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</si>
  <si>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</si>
  <si>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</si>
  <si>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</si>
  <si>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</si>
  <si>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</si>
  <si>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</si>
  <si>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</si>
  <si>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</si>
  <si>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</si>
  <si>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</si>
  <si>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</si>
  <si>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</si>
  <si>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</si>
  <si>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</si>
  <si>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</si>
  <si>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</si>
  <si>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</si>
  <si>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</si>
  <si>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</si>
  <si>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</si>
  <si>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</si>
  <si>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</si>
  <si>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</si>
  <si>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</si>
  <si>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</si>
  <si>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</si>
  <si>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</si>
  <si>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</si>
  <si>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</si>
  <si>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</si>
  <si>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</si>
  <si>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</si>
  <si>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</si>
  <si>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</si>
  <si>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</si>
  <si>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</si>
  <si>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</si>
  <si>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</si>
  <si>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</si>
  <si>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</si>
  <si>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</si>
  <si>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</si>
  <si>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</si>
  <si>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</si>
  <si>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</si>
  <si>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</si>
  <si>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</si>
  <si>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</si>
  <si>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</si>
  <si>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</si>
  <si>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</si>
  <si>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</si>
  <si>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</si>
  <si>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</si>
  <si>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</si>
  <si>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</si>
  <si>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</si>
  <si>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</si>
  <si>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</si>
  <si>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</si>
  <si>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</si>
  <si>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</si>
  <si>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</si>
  <si>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</si>
  <si>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</si>
  <si>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</si>
  <si>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</si>
  <si>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</si>
  <si>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</si>
  <si>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</si>
  <si>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</si>
  <si>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</si>
  <si>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</si>
  <si>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</si>
  <si>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</si>
  <si>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</si>
  <si>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</si>
  <si>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</si>
  <si>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</si>
  <si>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</si>
  <si>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</si>
  <si>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</si>
  <si>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</si>
  <si>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</si>
  <si>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</si>
  <si>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</si>
  <si>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</si>
  <si>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</si>
  <si>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</si>
  <si>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</si>
  <si>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</si>
  <si>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</si>
  <si>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</si>
  <si>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</si>
  <si>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</si>
  <si>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</si>
  <si>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</si>
  <si>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</si>
  <si>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</si>
  <si>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</si>
  <si>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</si>
  <si>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</si>
  <si>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</si>
  <si>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</si>
  <si>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</si>
  <si>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</si>
  <si>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</si>
  <si>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</si>
  <si>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</si>
  <si>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</si>
  <si>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</si>
  <si>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</si>
  <si>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</si>
  <si>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</si>
  <si>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</si>
  <si>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</si>
  <si>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</si>
  <si>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</si>
  <si>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</si>
  <si>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</si>
  <si>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</si>
  <si>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</si>
  <si>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</si>
  <si>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</si>
  <si>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</si>
  <si>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</si>
  <si>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</si>
  <si>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</si>
  <si>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</si>
  <si>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</si>
  <si>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</si>
  <si>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</si>
  <si>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</si>
  <si>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</si>
  <si>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</si>
  <si>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</si>
  <si>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</si>
  <si>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</si>
  <si>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</si>
  <si>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</si>
  <si>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</si>
  <si>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</si>
  <si>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</si>
  <si>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</si>
  <si>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</si>
  <si>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</si>
  <si>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</si>
  <si>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</si>
  <si>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</si>
  <si>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</si>
  <si>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</si>
  <si>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</si>
  <si>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</si>
  <si>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</si>
  <si>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</si>
  <si>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</si>
  <si>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</si>
  <si>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</si>
  <si>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</si>
  <si>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</si>
  <si>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</si>
  <si>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</si>
  <si>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</si>
  <si>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</si>
  <si>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</si>
  <si>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</si>
  <si>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</si>
  <si>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</si>
  <si>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</si>
  <si>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</si>
  <si>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</si>
  <si>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</si>
  <si>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</si>
  <si>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</si>
  <si>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</si>
  <si>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</si>
  <si>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</si>
  <si>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</si>
  <si>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</si>
  <si>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</si>
  <si>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</si>
  <si>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</si>
  <si>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</si>
  <si>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</si>
  <si>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</si>
  <si>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</si>
  <si>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</si>
  <si>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</si>
  <si>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</si>
  <si>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</si>
  <si>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</si>
  <si>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</si>
  <si>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</si>
  <si>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</si>
  <si>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</si>
  <si>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</si>
  <si>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</si>
  <si>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</si>
  <si>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</si>
  <si>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</si>
  <si>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</si>
  <si>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</si>
  <si>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</si>
  <si>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</si>
  <si>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</si>
  <si>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</si>
  <si>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</si>
  <si>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</si>
  <si>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</si>
  <si>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</si>
  <si>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</si>
  <si>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</si>
  <si>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</si>
  <si>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</si>
  <si>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</si>
  <si>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</si>
  <si>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</si>
  <si>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</si>
  <si>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</si>
  <si>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</si>
  <si>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</si>
  <si>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</si>
  <si>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</si>
  <si>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</si>
  <si>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</si>
  <si>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</si>
  <si>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</si>
  <si>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</si>
  <si>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</si>
  <si>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</si>
  <si>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</si>
  <si>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</si>
  <si>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</si>
  <si>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</si>
  <si>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</si>
  <si>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</si>
  <si>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</si>
  <si>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</si>
  <si>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</si>
  <si>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</si>
  <si>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</si>
  <si>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</si>
  <si>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</si>
  <si>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</si>
  <si>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</si>
  <si>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</si>
  <si>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</si>
  <si>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</si>
  <si>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</si>
  <si>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</si>
  <si>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</si>
  <si>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</si>
  <si>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</si>
  <si>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</si>
  <si>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</si>
  <si>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</si>
  <si>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</si>
  <si>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</si>
  <si>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</si>
  <si>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</si>
  <si>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</si>
  <si>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</si>
  <si>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</si>
  <si>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</si>
  <si>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</si>
  <si>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</si>
  <si>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</si>
  <si>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</si>
  <si>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</si>
  <si>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</si>
  <si>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</si>
  <si>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</si>
  <si>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</si>
  <si>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</si>
  <si>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</si>
  <si>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</si>
  <si>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</si>
  <si>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</si>
  <si>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</si>
  <si>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</si>
  <si>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</si>
  <si>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</si>
  <si>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</si>
  <si>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</si>
  <si>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</si>
  <si>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</si>
  <si>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</si>
  <si>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</si>
  <si>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</si>
  <si>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</si>
  <si>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</si>
  <si>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</si>
  <si>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</si>
  <si>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</si>
  <si>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</si>
  <si>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</si>
  <si>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</si>
  <si>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</si>
  <si>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</si>
  <si>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</si>
  <si>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</si>
  <si>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</si>
  <si>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</si>
  <si>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</si>
  <si>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</si>
  <si>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</si>
  <si>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</si>
  <si>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</si>
  <si>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</si>
  <si>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</si>
  <si>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</si>
  <si>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</si>
  <si>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</si>
  <si>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</si>
  <si>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</si>
  <si>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</si>
  <si>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</si>
  <si>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</si>
  <si>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</si>
  <si>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</si>
  <si>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</si>
  <si>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</si>
  <si>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</si>
  <si>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</si>
  <si>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</si>
  <si>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</si>
  <si>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</si>
  <si>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</si>
  <si>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</si>
  <si>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</si>
  <si>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</si>
  <si>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</si>
  <si>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</si>
  <si>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</si>
  <si>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</si>
  <si>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</si>
  <si>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</si>
  <si>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</si>
  <si>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</si>
  <si>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</si>
  <si>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</si>
  <si>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</si>
  <si>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</si>
  <si>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</si>
  <si>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</si>
  <si>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</si>
  <si>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</si>
  <si>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</si>
  <si>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</si>
  <si>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</si>
  <si>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</si>
  <si>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</si>
  <si>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</si>
  <si>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</si>
  <si>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</si>
  <si>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</si>
  <si>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</si>
  <si>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</si>
  <si>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</si>
  <si>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</si>
  <si>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</si>
  <si>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</si>
  <si>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</si>
  <si>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</si>
  <si>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</si>
  <si>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</si>
  <si>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</si>
  <si>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</si>
  <si>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</si>
  <si>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</si>
  <si>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</si>
  <si>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</si>
  <si>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</si>
  <si>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</si>
  <si>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</si>
  <si>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</si>
  <si>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</si>
  <si>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</si>
  <si>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</si>
  <si>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</si>
  <si>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</si>
  <si>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</si>
  <si>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</si>
  <si>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</si>
  <si>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</si>
  <si>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</si>
  <si>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</si>
  <si>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</si>
  <si>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</si>
  <si>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</si>
  <si>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</si>
  <si>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</si>
  <si>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</si>
  <si>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</si>
  <si>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</si>
  <si>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</si>
  <si>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</si>
  <si>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</si>
  <si>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</si>
  <si>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</si>
  <si>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</si>
  <si>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</si>
  <si>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</si>
  <si>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</si>
  <si>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</si>
  <si>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</si>
  <si>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</si>
  <si>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</si>
  <si>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</si>
  <si>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</si>
  <si>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</si>
  <si>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</si>
  <si>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</si>
  <si>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</si>
  <si>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</si>
  <si>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</si>
  <si>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</si>
  <si>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</si>
  <si>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</si>
  <si>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</si>
  <si>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</si>
  <si>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</si>
  <si>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</si>
  <si>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</si>
  <si>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</si>
  <si>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</si>
  <si>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</si>
  <si>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</si>
  <si>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</si>
  <si>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</si>
  <si>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</si>
  <si>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</si>
  <si>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</si>
  <si>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</si>
  <si>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</si>
  <si>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</si>
  <si>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</si>
  <si>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</si>
  <si>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</si>
  <si>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</si>
  <si>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</si>
  <si>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</si>
  <si>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</si>
  <si>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</si>
  <si>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</si>
  <si>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</si>
  <si>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</si>
  <si>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</si>
  <si>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</si>
  <si>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</si>
  <si>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</si>
  <si>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</si>
  <si>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</si>
  <si>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</si>
  <si>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</si>
  <si>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</si>
  <si>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</si>
  <si>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</si>
  <si>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</si>
  <si>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</si>
  <si>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</si>
  <si>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</si>
  <si>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</si>
  <si>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</si>
  <si>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</si>
  <si>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</si>
  <si>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</si>
  <si>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</si>
  <si>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</si>
  <si>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</si>
  <si>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</si>
  <si>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</si>
  <si>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</si>
  <si>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</si>
  <si>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</si>
  <si>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</si>
  <si>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</si>
  <si>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</si>
  <si>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</si>
  <si>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</si>
  <si>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</si>
  <si>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</si>
  <si>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</si>
  <si>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</si>
  <si>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</si>
  <si>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</si>
  <si>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</si>
  <si>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</si>
  <si>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</si>
  <si>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</si>
  <si>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</si>
  <si>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</si>
  <si>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</si>
  <si>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</si>
  <si>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</si>
  <si>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</si>
  <si>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</si>
  <si>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</si>
  <si>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</si>
  <si>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</si>
  <si>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</si>
  <si>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</si>
  <si>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</si>
  <si>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</si>
  <si>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</si>
  <si>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</si>
  <si>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</si>
  <si>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</si>
  <si>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</si>
  <si>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</si>
  <si>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</si>
  <si>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</si>
  <si>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</si>
  <si>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</si>
  <si>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</si>
  <si>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</si>
  <si>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</si>
  <si>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</si>
  <si>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</si>
  <si>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</si>
  <si>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</si>
  <si>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</si>
  <si>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</si>
  <si>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</si>
  <si>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</si>
  <si>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</si>
  <si>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</si>
  <si>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</si>
  <si>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</si>
  <si>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</si>
  <si>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</si>
  <si>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</si>
  <si>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</si>
  <si>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</si>
  <si>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</si>
  <si>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</si>
  <si>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</si>
  <si>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</si>
  <si>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</si>
  <si>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</si>
  <si>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</si>
  <si>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</si>
  <si>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</si>
  <si>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</si>
  <si>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</si>
  <si>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</si>
  <si>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</si>
  <si>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</si>
  <si>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</si>
  <si>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</si>
  <si>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</si>
  <si>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</si>
  <si>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</si>
  <si>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</si>
  <si>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</si>
  <si>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</si>
  <si>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</si>
  <si>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</si>
  <si>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</si>
  <si>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</si>
  <si>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</si>
  <si>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</si>
  <si>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</si>
  <si>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</si>
  <si>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</si>
  <si>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</si>
  <si>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</si>
  <si>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</si>
  <si>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</si>
  <si>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</si>
  <si>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</si>
  <si>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</si>
  <si>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</si>
  <si>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</si>
  <si>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</si>
  <si>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</si>
  <si>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</si>
  <si>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</si>
  <si>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</si>
  <si>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</si>
  <si>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</si>
  <si>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</si>
  <si>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</si>
  <si>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</si>
  <si>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</si>
  <si>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</si>
  <si>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</si>
  <si>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</si>
  <si>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</si>
  <si>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</si>
  <si>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</si>
  <si>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</si>
  <si>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</si>
  <si>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</si>
  <si>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</si>
  <si>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</si>
  <si>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</si>
  <si>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</si>
  <si>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</si>
  <si>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</si>
  <si>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</si>
  <si>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</si>
  <si>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</si>
  <si>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</si>
  <si>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</si>
  <si>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</si>
  <si>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</si>
  <si>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</si>
  <si>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</si>
  <si>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</si>
  <si>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</si>
  <si>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</si>
  <si>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</si>
  <si>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</si>
  <si>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</si>
  <si>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</si>
  <si>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</si>
  <si>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</si>
  <si>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</si>
  <si>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</si>
  <si>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</si>
  <si>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</si>
  <si>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</si>
  <si>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</si>
  <si>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</si>
  <si>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</si>
  <si>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</si>
  <si>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</si>
  <si>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</si>
  <si>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</si>
  <si>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</si>
  <si>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</si>
  <si>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</si>
  <si>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</si>
  <si>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</si>
  <si>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</si>
  <si>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</si>
  <si>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</si>
  <si>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</si>
  <si>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</si>
  <si>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</si>
  <si>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</si>
  <si>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</si>
  <si>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</si>
  <si>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</si>
  <si>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</si>
  <si>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</si>
  <si>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</si>
  <si>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</si>
  <si>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</si>
  <si>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</si>
  <si>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</si>
  <si>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</si>
  <si>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</si>
  <si>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</si>
  <si>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</si>
  <si>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</si>
  <si>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</si>
  <si>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</si>
  <si>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</si>
  <si>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</si>
  <si>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</si>
  <si>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</si>
  <si>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</si>
  <si>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</si>
  <si>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</si>
  <si>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</si>
  <si>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</si>
  <si>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</si>
  <si>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</si>
  <si>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</si>
  <si>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</si>
  <si>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</si>
  <si>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</si>
  <si>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</si>
  <si>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</si>
  <si>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</si>
  <si>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</si>
  <si>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</si>
  <si>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</si>
  <si>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</si>
  <si>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</si>
  <si>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</si>
  <si>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</si>
  <si>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</si>
  <si>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</si>
  <si>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</si>
  <si>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</si>
  <si>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</si>
  <si>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</si>
  <si>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</si>
  <si>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</si>
  <si>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</si>
  <si>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</si>
  <si>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</si>
  <si>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</si>
  <si>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</si>
  <si>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</si>
  <si>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</si>
  <si>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</si>
  <si>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</si>
  <si>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</si>
  <si>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</si>
  <si>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</si>
  <si>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</si>
  <si>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</si>
  <si>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</si>
  <si>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</si>
  <si>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</si>
  <si>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</si>
  <si>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</si>
  <si>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</si>
  <si>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</si>
  <si>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</si>
  <si>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</si>
  <si>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</si>
  <si>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</si>
  <si>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</si>
  <si>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</si>
  <si>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</si>
  <si>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</si>
  <si>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</si>
  <si>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</si>
  <si>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</si>
  <si>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</si>
  <si>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</si>
  <si>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</si>
  <si>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</si>
  <si>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</si>
  <si>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</si>
  <si>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</si>
  <si>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</si>
  <si>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</si>
  <si>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</si>
  <si>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</si>
  <si>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</si>
  <si>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</si>
  <si>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</si>
  <si>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</si>
  <si>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</si>
  <si>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</si>
  <si>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</si>
  <si>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</si>
  <si>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</si>
  <si>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</si>
  <si>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</si>
  <si>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</si>
  <si>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</si>
  <si>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</si>
  <si>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</si>
  <si>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</si>
  <si>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</si>
  <si>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</si>
  <si>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</si>
  <si>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</si>
  <si>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</si>
  <si>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</si>
  <si>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</si>
  <si>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</si>
  <si>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</si>
  <si>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</si>
  <si>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</si>
  <si>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</si>
  <si>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</si>
  <si>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</si>
  <si>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</si>
  <si>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</si>
  <si>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</si>
  <si>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</si>
  <si>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</si>
  <si>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</si>
  <si>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</si>
  <si>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</si>
  <si>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</si>
  <si>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</si>
  <si>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</si>
  <si>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</si>
  <si>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</si>
  <si>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</si>
  <si>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</si>
  <si>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</si>
  <si>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</si>
  <si>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</si>
  <si>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</si>
  <si>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</si>
  <si>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</si>
  <si>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</si>
  <si>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</si>
  <si>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</si>
  <si>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</si>
  <si>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</si>
  <si>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</si>
  <si>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</si>
  <si>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</si>
  <si>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</si>
  <si>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</si>
  <si>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</si>
  <si>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</si>
  <si>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</si>
  <si>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</si>
  <si>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</si>
  <si>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</si>
  <si>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</si>
  <si>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</si>
  <si>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</si>
  <si>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</si>
  <si>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</si>
  <si>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</si>
  <si>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</si>
  <si>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</si>
  <si>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</si>
  <si>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</si>
  <si>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</si>
  <si>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</si>
  <si>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</si>
  <si>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</si>
  <si>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</si>
  <si>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</si>
  <si>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</si>
  <si>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</si>
  <si>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</si>
  <si>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</si>
  <si>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</si>
  <si>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</si>
  <si>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</si>
  <si>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</si>
  <si>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</si>
  <si>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</si>
  <si>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</si>
  <si>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</si>
  <si>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</si>
  <si>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</si>
  <si>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</si>
  <si>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</si>
  <si>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</si>
  <si>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</si>
  <si>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</si>
  <si>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</si>
  <si>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</si>
  <si>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</si>
  <si>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</si>
  <si>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</si>
  <si>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</si>
  <si>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</si>
  <si>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</si>
  <si>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</si>
  <si>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</si>
  <si>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</si>
  <si>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</si>
  <si>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</si>
  <si>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</si>
  <si>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</si>
  <si>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</si>
  <si>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</si>
  <si>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</si>
  <si>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</si>
  <si>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</si>
  <si>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</si>
  <si>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</si>
  <si>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</si>
  <si>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</si>
  <si>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</si>
  <si>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</si>
  <si>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</si>
  <si>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</si>
  <si>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</si>
  <si>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</si>
  <si>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</si>
  <si>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</si>
  <si>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</si>
  <si>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</si>
  <si>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</si>
  <si>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</si>
  <si>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</si>
  <si>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</si>
  <si>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</si>
  <si>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</si>
  <si>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</si>
  <si>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</si>
  <si>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</si>
  <si>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</si>
  <si>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</si>
  <si>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</si>
  <si>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</si>
  <si>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</si>
  <si>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</si>
  <si>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</si>
  <si>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</si>
  <si>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</si>
  <si>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</si>
  <si>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</si>
  <si>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</si>
  <si>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</si>
  <si>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</si>
  <si>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</si>
  <si>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</si>
  <si>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</si>
  <si>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</si>
  <si>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</si>
  <si>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</si>
  <si>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</si>
  <si>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</si>
  <si>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</si>
  <si>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</si>
  <si>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</si>
  <si>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</si>
  <si>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</si>
  <si>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</si>
  <si>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</si>
  <si>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</si>
  <si>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</si>
  <si>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</si>
  <si>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</si>
  <si>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</si>
  <si>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</si>
  <si>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</si>
  <si>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</si>
  <si>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</si>
  <si>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</si>
  <si>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</si>
  <si>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</si>
  <si>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</si>
  <si>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</si>
  <si>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</si>
  <si>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</si>
  <si>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</si>
  <si>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</si>
  <si>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</si>
  <si>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</si>
  <si>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</si>
  <si>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</si>
  <si>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</si>
  <si>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</si>
  <si>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</si>
  <si>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</si>
  <si>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</si>
  <si>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</si>
  <si>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</si>
  <si>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</si>
  <si>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</si>
  <si>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</si>
  <si>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</si>
  <si>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</si>
  <si>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</si>
  <si>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</si>
  <si>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</si>
  <si>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</si>
  <si>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</si>
  <si>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</si>
  <si>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</si>
  <si>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</si>
  <si>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</si>
  <si>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</si>
  <si>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</si>
  <si>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</si>
  <si>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</si>
  <si>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</si>
  <si>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</si>
  <si>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</si>
  <si>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</si>
  <si>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</si>
  <si>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</si>
  <si>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</si>
  <si>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</si>
  <si>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</si>
  <si>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</si>
  <si>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</si>
  <si>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</si>
  <si>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</si>
  <si>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</si>
  <si>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</si>
  <si>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</si>
  <si>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</si>
  <si>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</si>
  <si>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</si>
  <si>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</si>
  <si>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</si>
  <si>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</si>
  <si>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</si>
  <si>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</si>
  <si>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</si>
  <si>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</si>
  <si>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</si>
  <si>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</si>
  <si>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</si>
  <si>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</si>
  <si>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</si>
  <si>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</si>
  <si>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</si>
  <si>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</si>
  <si>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</si>
  <si>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</si>
  <si>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</si>
  <si>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</si>
  <si>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</si>
  <si>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</si>
  <si>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</si>
  <si>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</si>
  <si>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</si>
  <si>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</si>
  <si>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</si>
  <si>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</si>
  <si>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</si>
  <si>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</si>
  <si>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</si>
  <si>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</si>
  <si>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</si>
  <si>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</si>
  <si>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</si>
  <si>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</si>
  <si>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</si>
  <si>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</si>
  <si>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</si>
  <si>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</si>
  <si>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</si>
  <si>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</si>
  <si>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</si>
  <si>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</si>
  <si>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</si>
  <si>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</si>
  <si>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</si>
  <si>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</si>
  <si>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</si>
  <si>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</si>
  <si>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</si>
  <si>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</si>
  <si>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</si>
  <si>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</si>
  <si>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</si>
  <si>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</si>
  <si>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</si>
  <si>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</si>
  <si>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</si>
  <si>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</si>
  <si>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</si>
  <si>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</si>
  <si>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</si>
  <si>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</si>
  <si>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</si>
  <si>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</si>
  <si>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</si>
  <si>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</si>
  <si>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</si>
  <si>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</si>
  <si>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</si>
  <si>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</si>
  <si>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</si>
  <si>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</si>
  <si>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</si>
  <si>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</si>
  <si>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</si>
  <si>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</si>
  <si>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</si>
  <si>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</si>
  <si>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</si>
  <si>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</si>
  <si>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</si>
  <si>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</si>
  <si>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</si>
  <si>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</si>
  <si>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</si>
  <si>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</si>
  <si>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</si>
  <si>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</si>
  <si>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</si>
  <si>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</si>
  <si>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</si>
  <si>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</si>
  <si>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</si>
  <si>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</si>
  <si>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</si>
  <si>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</si>
  <si>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</si>
  <si>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</si>
  <si>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</si>
  <si>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</si>
  <si>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</si>
  <si>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</si>
  <si>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</si>
  <si>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</si>
  <si>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</si>
  <si>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</si>
  <si>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</si>
  <si>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</si>
  <si>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</si>
  <si>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</si>
  <si>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</si>
  <si>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</si>
  <si>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</si>
  <si>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</si>
  <si>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</si>
  <si>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</si>
  <si>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</si>
  <si>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</si>
  <si>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</si>
  <si>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</si>
  <si>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</si>
  <si>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</si>
  <si>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</si>
  <si>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</si>
  <si>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</si>
  <si>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</si>
  <si>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</si>
  <si>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</si>
  <si>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</si>
  <si>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</si>
  <si>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</si>
  <si>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</si>
  <si>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</si>
  <si>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</si>
  <si>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</si>
  <si>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</si>
  <si>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</si>
  <si>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</si>
  <si>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</si>
  <si>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</si>
  <si>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</si>
  <si>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</si>
  <si>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</si>
  <si>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</si>
  <si>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</si>
  <si>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</si>
  <si>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</si>
  <si>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</si>
  <si>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</si>
  <si>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</si>
  <si>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</si>
  <si>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</si>
  <si>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</si>
  <si>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</si>
  <si>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</si>
  <si>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</si>
  <si>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</si>
  <si>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</si>
  <si>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</si>
  <si>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</si>
  <si>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</si>
  <si>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</si>
  <si>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</si>
  <si>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</si>
  <si>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</si>
  <si>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</si>
  <si>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</si>
  <si>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</si>
  <si>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</si>
  <si>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</si>
  <si>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</si>
  <si>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</si>
  <si>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</si>
  <si>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</si>
  <si>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</si>
  <si>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</si>
  <si>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</si>
  <si>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</si>
  <si>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</si>
  <si>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</si>
  <si>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</si>
  <si>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</si>
  <si>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</si>
  <si>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</si>
  <si>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</si>
  <si>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</si>
  <si>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</si>
  <si>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</si>
  <si>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</si>
  <si>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</si>
  <si>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</si>
  <si>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</si>
  <si>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</si>
  <si>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</si>
  <si>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</si>
  <si>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</si>
  <si>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</si>
  <si>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</si>
  <si>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</si>
  <si>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</si>
  <si>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</si>
  <si>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</si>
  <si>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</si>
  <si>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</si>
  <si>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</si>
  <si>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</si>
  <si>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</si>
  <si>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</si>
  <si>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</si>
  <si>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</si>
  <si>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</si>
  <si>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</si>
  <si>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</si>
  <si>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</si>
  <si>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</si>
  <si>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</si>
  <si>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</si>
  <si>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</si>
  <si>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</si>
  <si>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</si>
  <si>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</si>
  <si>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</si>
  <si>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</si>
  <si>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</si>
  <si>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</si>
  <si>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</si>
  <si>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</si>
  <si>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</si>
  <si>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</si>
  <si>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</si>
  <si>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</si>
  <si>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</si>
  <si>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</si>
  <si>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</si>
  <si>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</si>
  <si>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</si>
  <si>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</si>
  <si>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</si>
  <si>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</si>
  <si>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</si>
  <si>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</si>
  <si>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</si>
  <si>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</si>
  <si>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</si>
  <si>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</si>
  <si>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</si>
  <si>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</si>
  <si>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</si>
  <si>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</si>
  <si>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</si>
  <si>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</si>
  <si>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</si>
  <si>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</si>
  <si>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</si>
  <si>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</si>
  <si>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</si>
  <si>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</si>
  <si>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</si>
  <si>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</si>
  <si>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</si>
  <si>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</si>
  <si>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</si>
  <si>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</si>
  <si>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</si>
  <si>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</si>
  <si>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</si>
  <si>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</si>
  <si>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</si>
  <si>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</si>
  <si>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</si>
  <si>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</si>
  <si>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</si>
  <si>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</si>
  <si>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</si>
  <si>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</si>
  <si>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</si>
  <si>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</si>
  <si>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</si>
  <si>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</si>
  <si>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</si>
  <si>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</si>
  <si>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</si>
  <si>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</si>
  <si>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</si>
  <si>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</si>
  <si>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</si>
  <si>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</si>
  <si>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</si>
  <si>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</si>
  <si>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</si>
  <si>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</si>
  <si>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</si>
  <si>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</si>
  <si>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</si>
  <si>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</si>
  <si>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</si>
  <si>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</si>
  <si>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</si>
  <si>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</si>
  <si>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</si>
  <si>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</si>
  <si>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</si>
  <si>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</si>
  <si>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</si>
  <si>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</si>
  <si>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</si>
  <si>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</si>
  <si>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</si>
  <si>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</si>
  <si>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</si>
  <si>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</si>
  <si>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</si>
  <si>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</si>
  <si>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</si>
  <si>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</si>
  <si>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</si>
  <si>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</si>
  <si>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</si>
  <si>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</si>
  <si>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</si>
  <si>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</si>
  <si>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</si>
  <si>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</si>
  <si>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</si>
  <si>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</si>
  <si>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</si>
  <si>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</si>
  <si>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</si>
  <si>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</si>
  <si>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</si>
  <si>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</si>
  <si>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</si>
  <si>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</si>
  <si>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</si>
  <si>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</si>
  <si>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</si>
  <si>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</si>
  <si>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</si>
  <si>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</si>
  <si>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</si>
  <si>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</si>
  <si>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</si>
  <si>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</si>
  <si>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</si>
  <si>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</si>
  <si>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</si>
  <si>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</si>
  <si>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</si>
  <si>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</si>
  <si>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</si>
  <si>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</si>
  <si>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</si>
  <si>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</si>
  <si>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</si>
  <si>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</si>
  <si>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</si>
  <si>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</si>
  <si>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</si>
  <si>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</si>
  <si>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</si>
  <si>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</si>
  <si>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</si>
  <si>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</si>
  <si>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</si>
  <si>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</si>
  <si>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</si>
  <si>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</si>
  <si>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</si>
  <si>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</si>
  <si>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</si>
  <si>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</si>
  <si>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</si>
  <si>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</si>
  <si>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</si>
  <si>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</si>
  <si>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</si>
  <si>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</si>
  <si>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</si>
  <si>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</si>
  <si>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</si>
  <si>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</si>
  <si>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</si>
  <si>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</si>
  <si>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</si>
  <si>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</si>
  <si>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</si>
  <si>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</si>
  <si>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</si>
  <si>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</si>
  <si>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</si>
  <si>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</si>
  <si>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</si>
  <si>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</si>
  <si>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</si>
  <si>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</si>
  <si>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</si>
  <si>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</si>
  <si>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</si>
  <si>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</si>
  <si>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</si>
  <si>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</si>
  <si>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</si>
  <si>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</si>
  <si>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</si>
  <si>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</si>
  <si>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</si>
  <si>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</si>
  <si>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</si>
  <si>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</si>
  <si>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</si>
  <si>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</si>
  <si>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</si>
  <si>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</si>
  <si>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</si>
  <si>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</si>
  <si>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</si>
  <si>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</si>
  <si>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</si>
  <si>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</si>
  <si>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</si>
  <si>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</si>
  <si>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</si>
  <si>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</si>
  <si>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</si>
  <si>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</si>
  <si>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</si>
  <si>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</si>
  <si>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</si>
  <si>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</si>
  <si>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</si>
  <si>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</si>
  <si>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</si>
  <si>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</si>
  <si>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</si>
  <si>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</si>
  <si>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</si>
  <si>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</si>
  <si>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</si>
  <si>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</si>
  <si>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</si>
  <si>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</si>
  <si>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</si>
  <si>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</si>
  <si>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</si>
  <si>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</si>
  <si>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</si>
  <si>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</si>
  <si>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</si>
  <si>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</si>
  <si>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</si>
  <si>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</si>
  <si>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</si>
  <si>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</si>
  <si>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</si>
  <si>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</si>
  <si>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</si>
  <si>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</si>
  <si>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</si>
  <si>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</si>
  <si>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</si>
  <si>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</si>
  <si>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</si>
  <si>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</si>
  <si>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</si>
  <si>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</si>
  <si>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</si>
  <si>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</si>
  <si>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</si>
  <si>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</si>
  <si>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</si>
  <si>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</si>
  <si>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</si>
  <si>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</si>
  <si>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</si>
  <si>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</si>
  <si>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</si>
  <si>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</si>
  <si>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</si>
  <si>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</si>
  <si>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</si>
  <si>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</si>
  <si>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</si>
  <si>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</si>
  <si>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</si>
  <si>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</si>
  <si>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</si>
  <si>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</si>
  <si>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</si>
  <si>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</si>
  <si>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</si>
  <si>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</si>
  <si>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</si>
  <si>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</si>
  <si>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</si>
  <si>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</si>
  <si>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</si>
  <si>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</si>
  <si>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</si>
  <si>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</si>
  <si>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</si>
  <si>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</si>
  <si>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</si>
  <si>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</si>
  <si>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</si>
  <si>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</si>
  <si>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</si>
  <si>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</si>
  <si>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</si>
  <si>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</si>
  <si>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</si>
  <si>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</si>
  <si>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</si>
  <si>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</si>
  <si>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</si>
  <si>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</si>
  <si>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</si>
  <si>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</si>
  <si>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</si>
  <si>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</si>
  <si>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</si>
  <si>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</si>
  <si>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</si>
  <si>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</si>
  <si>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</si>
  <si>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</si>
  <si>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</si>
  <si>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</si>
  <si>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</si>
  <si>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</si>
  <si>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</si>
  <si>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</si>
  <si>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</si>
  <si>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</si>
  <si>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</si>
  <si>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</si>
  <si>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</si>
  <si>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</si>
  <si>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</si>
  <si>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</si>
  <si>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</si>
  <si>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</si>
  <si>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</si>
  <si>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</si>
  <si>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</si>
  <si>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</si>
  <si>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</si>
  <si>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</si>
  <si>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</si>
  <si>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</si>
  <si>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</si>
  <si>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</si>
  <si>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</si>
  <si>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</si>
  <si>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</si>
  <si>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</si>
  <si>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</si>
  <si>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</si>
  <si>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</si>
  <si>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</si>
  <si>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</si>
  <si>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</si>
  <si>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</si>
  <si>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</si>
  <si>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</si>
  <si>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</si>
  <si>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</si>
  <si>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</si>
  <si>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</si>
  <si>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</si>
  <si>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</si>
  <si>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</si>
  <si>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</si>
  <si>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</si>
  <si>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</si>
  <si>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</si>
  <si>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</si>
  <si>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</si>
  <si>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</si>
  <si>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</si>
  <si>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</si>
  <si>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</si>
  <si>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</si>
  <si>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</si>
  <si>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</si>
  <si>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</si>
  <si>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</si>
  <si>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</si>
  <si>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</si>
  <si>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</si>
  <si>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</si>
  <si>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</si>
  <si>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</si>
  <si>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</si>
  <si>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</si>
  <si>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</si>
  <si>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</si>
  <si>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</si>
  <si>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</si>
  <si>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</si>
  <si>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</si>
  <si>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</si>
  <si>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</si>
  <si>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</si>
  <si>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</si>
  <si>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</si>
  <si>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</si>
  <si>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</si>
  <si>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</si>
  <si>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</si>
  <si>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</si>
  <si>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</si>
  <si>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</si>
  <si>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</si>
  <si>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</si>
  <si>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</si>
  <si>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</si>
  <si>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</si>
  <si>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</si>
  <si>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</si>
  <si>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</si>
  <si>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</si>
  <si>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</si>
  <si>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</si>
  <si>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</si>
  <si>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</si>
  <si>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</si>
  <si>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</si>
  <si>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</si>
  <si>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</si>
  <si>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</si>
  <si>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</si>
  <si>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</si>
  <si>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</si>
  <si>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</si>
  <si>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</si>
  <si>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</si>
  <si>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</si>
  <si>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</si>
  <si>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</si>
  <si>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</si>
  <si>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</si>
  <si>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</si>
  <si>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</si>
  <si>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</si>
  <si>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</si>
  <si>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</si>
  <si>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</si>
  <si>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</si>
  <si>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</si>
  <si>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</si>
  <si>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</si>
  <si>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</si>
  <si>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</si>
  <si>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</si>
  <si>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</si>
  <si>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</si>
  <si>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</si>
  <si>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</si>
  <si>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</si>
  <si>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</si>
  <si>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</si>
  <si>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</si>
  <si>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</si>
  <si>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</si>
  <si>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</si>
  <si>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</si>
  <si>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</si>
  <si>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</si>
  <si>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</si>
  <si>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</si>
  <si>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</si>
  <si>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</si>
  <si>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</si>
  <si>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</si>
  <si>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</si>
  <si>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</si>
  <si>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</si>
  <si>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</si>
  <si>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</si>
  <si>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</si>
  <si>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</si>
  <si>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</si>
  <si>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</si>
  <si>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</si>
  <si>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</si>
  <si>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</si>
  <si>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</si>
  <si>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</si>
  <si>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</si>
  <si>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</si>
  <si>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</si>
  <si>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</si>
  <si>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</si>
  <si>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</si>
  <si>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</si>
  <si>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</si>
  <si>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</si>
  <si>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</si>
  <si>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</si>
  <si>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</si>
  <si>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</si>
  <si>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</si>
  <si>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</si>
  <si>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</si>
  <si>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</si>
  <si>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</si>
  <si>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</si>
  <si>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</si>
  <si>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</si>
  <si>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</si>
  <si>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</si>
  <si>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</si>
  <si>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</si>
  <si>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</si>
  <si>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</si>
  <si>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</si>
  <si>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</si>
  <si>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</si>
  <si>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</si>
  <si>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</si>
  <si>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</si>
  <si>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</si>
  <si>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</si>
  <si>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</si>
  <si>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</si>
  <si>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</si>
  <si>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</si>
  <si>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</si>
  <si>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</si>
  <si>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</si>
  <si>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</si>
  <si>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</si>
  <si>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</si>
  <si>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</si>
  <si>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</si>
  <si>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</si>
  <si>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</si>
  <si>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</si>
  <si>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</si>
  <si>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</si>
  <si>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</si>
  <si>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</si>
  <si>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</si>
  <si>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</si>
  <si>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</si>
  <si>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</si>
  <si>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</si>
  <si>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</si>
  <si>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</si>
  <si>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</si>
  <si>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</si>
  <si>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</si>
  <si>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</si>
  <si>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</si>
  <si>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</si>
  <si>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</si>
  <si>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</si>
  <si>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</si>
  <si>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</si>
  <si>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</si>
  <si>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</si>
  <si>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</si>
  <si>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</si>
  <si>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</si>
  <si>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</si>
  <si>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</si>
  <si>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</si>
  <si>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</si>
  <si>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</si>
  <si>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</si>
  <si>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</si>
  <si>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</si>
  <si>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</si>
  <si>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</si>
  <si>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</si>
  <si>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</si>
  <si>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</si>
  <si>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</si>
  <si>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</si>
  <si>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</si>
  <si>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</si>
  <si>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</si>
  <si>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</si>
  <si>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</si>
  <si>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</si>
  <si>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</si>
  <si>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</si>
  <si>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</si>
  <si>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</si>
  <si>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</si>
  <si>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</si>
  <si>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</si>
  <si>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</si>
  <si>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</si>
  <si>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</si>
  <si>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</si>
  <si>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</si>
  <si>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</si>
  <si>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</si>
  <si>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</si>
  <si>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</si>
  <si>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</si>
  <si>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</si>
  <si>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</si>
  <si>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</si>
  <si>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</si>
  <si>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</si>
  <si>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</si>
  <si>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</si>
  <si>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</si>
  <si>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</si>
  <si>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</si>
  <si>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</si>
  <si>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</si>
  <si>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</si>
  <si>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</si>
  <si>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</si>
  <si>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</si>
  <si>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</si>
  <si>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</si>
  <si>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</si>
  <si>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</si>
  <si>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</si>
  <si>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</si>
  <si>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</si>
  <si>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</si>
  <si>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</si>
  <si>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</si>
  <si>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</si>
  <si>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</si>
  <si>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</si>
  <si>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</si>
  <si>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</si>
  <si>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</si>
  <si>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</si>
  <si>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</si>
  <si>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</si>
  <si>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</si>
  <si>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</si>
  <si>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</si>
  <si>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</si>
  <si>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</si>
  <si>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</si>
  <si>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</si>
  <si>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</si>
  <si>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</si>
  <si>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</si>
  <si>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</si>
  <si>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</si>
  <si>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</si>
  <si>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</si>
  <si>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</si>
  <si>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</si>
  <si>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</si>
  <si>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</si>
  <si>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</si>
  <si>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</si>
  <si>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</si>
  <si>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</si>
  <si>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</si>
  <si>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</si>
  <si>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</si>
  <si>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</si>
  <si>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</si>
  <si>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</si>
  <si>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</si>
  <si>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</si>
  <si>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</si>
  <si>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</si>
  <si>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</si>
  <si>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</si>
  <si>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</si>
  <si>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</si>
  <si>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</si>
  <si>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</si>
  <si>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</si>
  <si>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</si>
  <si>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</si>
  <si>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</si>
  <si>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</si>
  <si>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</si>
  <si>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</si>
  <si>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</si>
  <si>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</si>
  <si>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</si>
  <si>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</si>
  <si>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</si>
  <si>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</si>
  <si>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</si>
  <si>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</si>
  <si>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</si>
  <si>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</si>
  <si>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</si>
  <si>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</si>
  <si>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</si>
  <si>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</si>
  <si>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</si>
  <si>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</si>
  <si>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</si>
  <si>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</si>
  <si>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</si>
  <si>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</si>
  <si>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</si>
  <si>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</si>
  <si>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</si>
  <si>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</si>
  <si>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</si>
  <si>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</si>
  <si>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</si>
  <si>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</si>
  <si>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</si>
  <si>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</si>
  <si>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</si>
  <si>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</si>
  <si>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</si>
  <si>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</si>
  <si>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</si>
  <si>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</si>
  <si>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</si>
  <si>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</si>
  <si>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</si>
  <si>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</si>
  <si>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</si>
  <si>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</si>
  <si>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</si>
  <si>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</si>
  <si>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</si>
  <si>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</si>
  <si>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</si>
  <si>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</si>
  <si>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</si>
  <si>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</si>
  <si>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</si>
  <si>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</si>
  <si>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</si>
  <si>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</si>
  <si>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</si>
  <si>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</si>
  <si>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</si>
  <si>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</si>
  <si>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</si>
  <si>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</si>
  <si>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</si>
  <si>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</si>
  <si>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</si>
  <si>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</si>
  <si>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</si>
  <si>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</si>
  <si>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</si>
  <si>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</si>
  <si>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</si>
  <si>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</si>
  <si>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</si>
  <si>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</si>
  <si>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</si>
  <si>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</si>
  <si>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</si>
  <si>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</si>
  <si>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</si>
  <si>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</si>
  <si>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</si>
  <si>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</si>
  <si>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</si>
  <si>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</si>
  <si>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</si>
  <si>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</si>
  <si>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</si>
  <si>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</si>
  <si>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</si>
  <si>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</si>
  <si>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</si>
  <si>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</si>
  <si>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</si>
  <si>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</si>
  <si>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</si>
  <si>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</si>
  <si>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</si>
  <si>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</si>
  <si>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</si>
  <si>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</si>
  <si>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</si>
  <si>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</si>
  <si>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</si>
  <si>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</si>
  <si>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</si>
  <si>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</si>
  <si>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</si>
  <si>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</si>
  <si>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</si>
  <si>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</si>
  <si>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</si>
  <si>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</si>
  <si>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</si>
  <si>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</si>
  <si>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</si>
  <si>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</si>
  <si>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</si>
  <si>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</si>
  <si>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</si>
  <si>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</si>
  <si>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</si>
  <si>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</si>
  <si>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</si>
  <si>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</si>
  <si>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</si>
  <si>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</si>
  <si>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</si>
  <si>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</si>
  <si>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</si>
  <si>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</si>
  <si>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</si>
  <si>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</si>
  <si>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</si>
  <si>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</si>
  <si>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</si>
  <si>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</si>
  <si>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</si>
  <si>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</si>
  <si>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</si>
  <si>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</si>
  <si>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</si>
  <si>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</si>
  <si>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</si>
  <si>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</si>
  <si>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</si>
  <si>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</si>
  <si>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</si>
  <si>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</si>
  <si>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</si>
  <si>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</si>
  <si>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</si>
  <si>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</si>
  <si>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</si>
  <si>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</si>
  <si>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</si>
  <si>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</si>
  <si>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</si>
  <si>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</si>
  <si>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</si>
  <si>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</si>
  <si>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</si>
  <si>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</si>
  <si>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</si>
  <si>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</si>
  <si>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</si>
  <si>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</si>
  <si>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</si>
  <si>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</si>
  <si>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</si>
  <si>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</si>
  <si>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</si>
  <si>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</si>
  <si>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</si>
  <si>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</si>
  <si>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</si>
  <si>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</si>
  <si>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</si>
  <si>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</si>
  <si>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</si>
  <si>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</si>
  <si>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</si>
  <si>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</si>
  <si>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</si>
  <si>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</si>
  <si>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</si>
  <si>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</si>
  <si>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</si>
  <si>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</si>
  <si>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</si>
  <si>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</si>
  <si>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</si>
  <si>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</si>
  <si>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</si>
  <si>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</si>
  <si>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</si>
  <si>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</si>
  <si>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</si>
  <si>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</si>
  <si>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</si>
  <si>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</si>
  <si>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</si>
  <si>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</si>
  <si>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</si>
  <si>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</si>
  <si>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</si>
  <si>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</si>
  <si>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</si>
  <si>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</si>
  <si>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</si>
  <si>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</si>
  <si>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</si>
  <si>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</si>
  <si>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</si>
  <si>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</si>
  <si>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</si>
  <si>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</si>
  <si>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</si>
  <si>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</si>
  <si>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</si>
  <si>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</si>
  <si>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</si>
  <si>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</si>
  <si>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</si>
  <si>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</si>
  <si>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</si>
  <si>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</si>
  <si>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</si>
  <si>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</si>
  <si>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</si>
  <si>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</si>
  <si>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</si>
  <si>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</si>
  <si>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</si>
  <si>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</si>
  <si>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</si>
  <si>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</si>
  <si>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</si>
  <si>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</si>
  <si>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</si>
  <si>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</si>
  <si>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</si>
  <si>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</si>
  <si>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</si>
  <si>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</si>
  <si>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</si>
  <si>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</si>
  <si>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</si>
  <si>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</si>
  <si>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</si>
  <si>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</si>
  <si>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</si>
  <si>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</si>
  <si>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</si>
  <si>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</si>
  <si>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</si>
  <si>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</si>
  <si>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</si>
  <si>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</si>
  <si>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</si>
  <si>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</si>
  <si>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</si>
  <si>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</si>
  <si>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</si>
  <si>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</si>
  <si>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</si>
  <si>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</si>
  <si>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</si>
  <si>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</si>
  <si>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</si>
  <si>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</si>
  <si>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</si>
  <si>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</si>
  <si>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</si>
  <si>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</si>
  <si>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</si>
  <si>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</si>
  <si>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</si>
  <si>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</si>
  <si>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</si>
  <si>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</si>
  <si>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</si>
  <si>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</si>
  <si>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</si>
  <si>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</si>
  <si>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</si>
  <si>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</si>
  <si>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</si>
  <si>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</si>
  <si>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</si>
  <si>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</si>
  <si>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</si>
  <si>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</si>
  <si>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</si>
  <si>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</si>
  <si>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</si>
  <si>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</si>
  <si>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</si>
  <si>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</si>
  <si>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</si>
  <si>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</si>
  <si>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</si>
  <si>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</si>
  <si>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</si>
  <si>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</si>
  <si>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</si>
  <si>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</si>
  <si>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</si>
  <si>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</si>
  <si>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</si>
  <si>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</si>
  <si>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</si>
  <si>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</si>
  <si>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</si>
  <si>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</si>
  <si>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</si>
  <si>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</si>
  <si>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</si>
  <si>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</si>
  <si>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</si>
  <si>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</si>
  <si>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</si>
  <si>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</si>
  <si>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</si>
  <si>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</si>
  <si>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</si>
  <si>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</si>
  <si>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</si>
  <si>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</si>
  <si>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</si>
  <si>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</si>
  <si>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</si>
  <si>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</si>
  <si>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</si>
  <si>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</si>
  <si>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</si>
  <si>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</si>
  <si>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</si>
  <si>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</si>
  <si>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</si>
  <si>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</si>
  <si>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</si>
  <si>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</si>
  <si>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</si>
  <si>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</si>
  <si>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</si>
  <si>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</si>
  <si>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</si>
  <si>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</si>
  <si>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</si>
  <si>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</si>
  <si>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</si>
  <si>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</si>
  <si>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</si>
  <si>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</si>
  <si>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</si>
  <si>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</si>
  <si>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</si>
  <si>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</si>
  <si>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</si>
  <si>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</si>
  <si>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</si>
  <si>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</si>
  <si>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</si>
  <si>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</si>
  <si>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</si>
  <si>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</si>
  <si>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</si>
  <si>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</si>
  <si>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</si>
  <si>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</si>
  <si>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</si>
  <si>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</si>
  <si>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</si>
  <si>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</si>
  <si>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</si>
  <si>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</si>
  <si>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</si>
  <si>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</si>
  <si>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</si>
  <si>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</si>
  <si>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</si>
  <si>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</si>
  <si>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</si>
  <si>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</si>
  <si>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</si>
  <si>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</si>
  <si>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</si>
  <si>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</si>
  <si>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</si>
  <si>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</si>
  <si>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</si>
  <si>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</si>
  <si>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</si>
  <si>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</si>
  <si>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</si>
  <si>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</si>
  <si>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</si>
  <si>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</si>
  <si>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</si>
  <si>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</si>
  <si>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</si>
  <si>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</si>
  <si>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</si>
  <si>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</si>
  <si>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</si>
  <si>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</si>
  <si>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</si>
  <si>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</si>
  <si>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</si>
  <si>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</si>
  <si>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</si>
  <si>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</si>
  <si>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</si>
  <si>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</si>
  <si>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</si>
  <si>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</si>
  <si>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</si>
  <si>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</si>
  <si>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</si>
  <si>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</si>
  <si>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</si>
  <si>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</si>
  <si>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</si>
  <si>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</si>
  <si>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</si>
  <si>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</si>
  <si>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</si>
  <si>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</si>
  <si>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</si>
  <si>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</si>
  <si>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</si>
  <si>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</si>
  <si>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</si>
  <si>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</si>
  <si>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</si>
  <si>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</si>
  <si>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</si>
  <si>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</si>
  <si>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</si>
  <si>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</si>
  <si>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</si>
  <si>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</si>
  <si>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</si>
  <si>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</si>
  <si>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</si>
  <si>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</si>
  <si>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</si>
  <si>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</si>
  <si>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</si>
  <si>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</si>
  <si>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</si>
  <si>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</si>
  <si>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</si>
  <si>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</si>
  <si>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</si>
  <si>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</si>
  <si>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</si>
  <si>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</si>
  <si>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</si>
  <si>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</si>
  <si>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</si>
  <si>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</si>
  <si>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</si>
  <si>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</si>
  <si>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</si>
  <si>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</si>
  <si>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</si>
  <si>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</si>
  <si>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</si>
  <si>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</si>
  <si>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</si>
  <si>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</si>
  <si>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</si>
  <si>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</si>
  <si>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</si>
  <si>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</si>
  <si>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</si>
  <si>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</si>
  <si>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</si>
  <si>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</si>
  <si>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</si>
  <si>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</si>
  <si>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</si>
  <si>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</si>
  <si>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</si>
  <si>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</si>
  <si>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</si>
  <si>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</si>
  <si>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</si>
  <si>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</si>
  <si>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</si>
  <si>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</si>
  <si>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</si>
  <si>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</si>
  <si>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</si>
  <si>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</si>
  <si>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</si>
  <si>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</si>
  <si>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</si>
  <si>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</si>
  <si>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</si>
  <si>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</si>
  <si>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</si>
  <si>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</si>
  <si>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</si>
  <si>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</si>
  <si>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</si>
  <si>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</si>
  <si>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</si>
  <si>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</si>
  <si>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</si>
  <si>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</si>
  <si>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</si>
  <si>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</si>
  <si>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</si>
  <si>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</si>
  <si>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</si>
  <si>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</si>
  <si>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</si>
  <si>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</si>
  <si>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</si>
  <si>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</si>
  <si>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</si>
  <si>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</si>
  <si>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</si>
  <si>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</si>
  <si>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</si>
  <si>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</si>
  <si>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</si>
  <si>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</si>
  <si>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</si>
  <si>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</si>
  <si>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</si>
  <si>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</si>
  <si>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</si>
  <si>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</si>
  <si>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</si>
  <si>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</si>
  <si>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</si>
  <si>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</si>
  <si>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</si>
  <si>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</si>
  <si>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</si>
  <si>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</si>
  <si>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</si>
  <si>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</si>
  <si>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</si>
  <si>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</si>
  <si>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</si>
  <si>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</si>
  <si>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</si>
  <si>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</si>
  <si>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</si>
  <si>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</si>
  <si>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</si>
  <si>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</si>
  <si>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</si>
  <si>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</si>
  <si>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</si>
  <si>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</si>
  <si>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</si>
  <si>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</si>
  <si>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</si>
  <si>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</si>
  <si>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</si>
  <si>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</si>
  <si>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</si>
  <si>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</si>
  <si>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</si>
  <si>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</si>
  <si>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</si>
  <si>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</si>
  <si>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</si>
  <si>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</si>
  <si>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</si>
  <si>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</si>
  <si>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</si>
  <si>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</si>
  <si>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</si>
  <si>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</si>
  <si>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</si>
  <si>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</si>
  <si>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</si>
  <si>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</si>
  <si>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</si>
  <si>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</si>
  <si>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</si>
  <si>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</si>
  <si>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</si>
  <si>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</si>
  <si>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</si>
  <si>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</si>
  <si>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</si>
  <si>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</si>
  <si>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</si>
  <si>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</si>
  <si>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</si>
  <si>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</si>
  <si>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</si>
  <si>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</si>
  <si>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</si>
  <si>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</si>
  <si>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</si>
  <si>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</si>
  <si>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</si>
  <si>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</si>
  <si>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</si>
  <si>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</si>
  <si>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</si>
  <si>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</si>
  <si>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</si>
  <si>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</si>
  <si>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</si>
  <si>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</si>
  <si>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</si>
  <si>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</si>
  <si>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</si>
  <si>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</si>
  <si>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</si>
  <si>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</si>
  <si>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</si>
  <si>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</si>
  <si>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</si>
  <si>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</si>
  <si>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</si>
  <si>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</si>
  <si>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</si>
  <si>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</si>
  <si>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</si>
  <si>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</si>
  <si>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</si>
  <si>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</si>
  <si>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</si>
  <si>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</si>
  <si>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</si>
  <si>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</si>
  <si>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</si>
  <si>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</si>
  <si>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</si>
  <si>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</si>
  <si>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</si>
  <si>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</si>
  <si>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</si>
  <si>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</si>
  <si>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</si>
  <si>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</si>
  <si>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</si>
  <si>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</si>
  <si>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</si>
  <si>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</si>
  <si>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</si>
  <si>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</si>
  <si>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</si>
  <si>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</si>
  <si>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</si>
  <si>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</si>
  <si>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</si>
  <si>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</si>
  <si>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</si>
  <si>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</si>
  <si>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</si>
  <si>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</si>
  <si>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</si>
  <si>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</si>
  <si>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</si>
  <si>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</si>
  <si>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</si>
  <si>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</si>
  <si>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</si>
  <si>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</si>
  <si>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</si>
  <si>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</si>
  <si>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</si>
  <si>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</si>
  <si>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</si>
  <si>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</si>
  <si>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</si>
  <si>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</si>
  <si>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</si>
  <si>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</si>
  <si>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</si>
  <si>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</si>
  <si>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</si>
  <si>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</si>
  <si>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</si>
  <si>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</si>
  <si>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</si>
  <si>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</si>
  <si>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</si>
  <si>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</si>
  <si>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</si>
  <si>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</si>
  <si>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</si>
  <si>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</si>
  <si>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</si>
  <si>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</si>
  <si>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</si>
  <si>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</si>
  <si>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</si>
  <si>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</si>
  <si>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</si>
  <si>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</si>
  <si>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</si>
  <si>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</si>
  <si>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</si>
  <si>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</si>
  <si>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</si>
  <si>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</si>
  <si>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</si>
  <si>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</si>
  <si>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</si>
  <si>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</si>
  <si>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</si>
  <si>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</si>
  <si>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</si>
  <si>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</si>
  <si>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</si>
  <si>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</si>
  <si>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</si>
  <si>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</si>
  <si>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</si>
  <si>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</si>
  <si>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</si>
  <si>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</si>
  <si>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</si>
  <si>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</si>
  <si>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</si>
  <si>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</si>
  <si>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</si>
  <si>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</si>
  <si>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</si>
  <si>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</si>
  <si>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</si>
  <si>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</si>
  <si>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</si>
  <si>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</si>
  <si>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</si>
  <si>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</si>
  <si>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</si>
  <si>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</si>
  <si>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</si>
  <si>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</si>
  <si>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</si>
  <si>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</si>
  <si>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</si>
  <si>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</si>
  <si>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</si>
  <si>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</si>
  <si>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</si>
  <si>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</si>
  <si>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</si>
  <si>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</si>
  <si>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</si>
  <si>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</si>
  <si>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</si>
  <si>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</si>
  <si>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</si>
  <si>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</si>
  <si>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</si>
  <si>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</si>
  <si>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</si>
  <si>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</si>
  <si>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</si>
  <si>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</si>
  <si>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</si>
  <si>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</si>
  <si>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</si>
  <si>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</si>
  <si>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</si>
  <si>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</si>
  <si>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</si>
  <si>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</si>
  <si>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</si>
  <si>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</si>
  <si>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</si>
  <si>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</si>
  <si>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</si>
  <si>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</si>
  <si>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</si>
  <si>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</si>
  <si>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</si>
  <si>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</si>
  <si>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</si>
  <si>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</si>
  <si>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</si>
  <si>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</si>
  <si>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</si>
  <si>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</si>
  <si>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</si>
  <si>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</si>
  <si>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</si>
  <si>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</si>
  <si>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</si>
  <si>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</si>
  <si>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</si>
  <si>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</si>
  <si>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</si>
  <si>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</si>
  <si>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</si>
  <si>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</si>
  <si>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</si>
  <si>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</si>
  <si>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</si>
  <si>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</si>
  <si>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</si>
  <si>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</si>
  <si>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</si>
  <si>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</si>
  <si>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</si>
  <si>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</si>
  <si>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</si>
  <si>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</si>
  <si>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</si>
  <si>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</si>
  <si>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</si>
  <si>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</si>
  <si>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</si>
  <si>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</si>
  <si>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</si>
  <si>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</si>
  <si>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</si>
  <si>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</si>
  <si>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</si>
  <si>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</si>
  <si>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</si>
  <si>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</si>
  <si>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</si>
  <si>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</si>
  <si>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</si>
  <si>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</si>
  <si>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</si>
  <si>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</si>
  <si>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</si>
  <si>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</si>
  <si>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</si>
  <si>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</si>
  <si>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</si>
  <si>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</si>
  <si>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</si>
  <si>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</si>
  <si>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</si>
  <si>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</si>
  <si>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</si>
  <si>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</si>
  <si>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</si>
  <si>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</si>
  <si>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</si>
  <si>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</si>
  <si>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</si>
  <si>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</si>
  <si>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</si>
  <si>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</si>
  <si>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</si>
  <si>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</si>
  <si>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</si>
  <si>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</si>
  <si>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</si>
  <si>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</si>
  <si>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</si>
  <si>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</si>
  <si>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</si>
  <si>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</si>
  <si>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</si>
  <si>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</si>
  <si>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</si>
  <si>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</si>
  <si>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</si>
  <si>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</si>
  <si>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</si>
  <si>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</si>
  <si>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</si>
  <si>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</si>
  <si>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</si>
  <si>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</si>
  <si>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</si>
  <si>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</si>
  <si>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</si>
  <si>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</si>
  <si>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</si>
  <si>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</si>
  <si>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</si>
  <si>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</si>
  <si>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</si>
  <si>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</si>
  <si>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</si>
  <si>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</si>
  <si>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</si>
  <si>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</si>
  <si>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</si>
  <si>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</si>
  <si>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</si>
  <si>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</si>
  <si>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</si>
  <si>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</si>
  <si>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</si>
  <si>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</si>
  <si>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</si>
  <si>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</si>
  <si>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</si>
  <si>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</si>
  <si>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</si>
  <si>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</si>
  <si>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</si>
  <si>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</si>
  <si>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</si>
  <si>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</si>
  <si>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</si>
  <si>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</si>
  <si>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</si>
  <si>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</si>
  <si>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</si>
  <si>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</si>
  <si>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</si>
  <si>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</si>
  <si>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</si>
  <si>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</si>
  <si>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</si>
  <si>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</si>
  <si>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</si>
  <si>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</si>
  <si>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</si>
  <si>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</si>
  <si>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</si>
  <si>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</si>
  <si>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</si>
  <si>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</si>
  <si>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</si>
  <si>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</si>
  <si>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</si>
  <si>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</si>
  <si>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</si>
  <si>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</si>
  <si>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</si>
  <si>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</si>
  <si>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</si>
  <si>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</si>
  <si>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</si>
  <si>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</si>
  <si>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</si>
  <si>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</si>
  <si>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</si>
  <si>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</si>
  <si>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</si>
  <si>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</si>
  <si>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</si>
  <si>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</si>
  <si>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</si>
  <si>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</si>
  <si>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</si>
  <si>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</si>
  <si>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</si>
  <si>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</si>
  <si>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</si>
  <si>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</si>
  <si>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</si>
  <si>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</si>
  <si>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</si>
  <si>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</si>
  <si>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</si>
  <si>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</si>
  <si>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</si>
  <si>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</si>
  <si>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</si>
  <si>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</si>
  <si>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</si>
  <si>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</si>
  <si>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</si>
  <si>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</si>
  <si>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</si>
  <si>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</si>
  <si>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</si>
  <si>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</si>
  <si>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</si>
  <si>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</si>
  <si>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</si>
  <si>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</si>
  <si>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</si>
  <si>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</si>
  <si>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</si>
  <si>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</si>
  <si>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</si>
  <si>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</si>
  <si>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</si>
  <si>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</si>
  <si>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</si>
  <si>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</si>
  <si>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</si>
  <si>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</si>
  <si>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</si>
  <si>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</si>
  <si>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</si>
  <si>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</si>
  <si>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</si>
  <si>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</si>
  <si>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</si>
  <si>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</si>
  <si>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</si>
  <si>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</si>
  <si>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</si>
  <si>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</si>
  <si>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</si>
  <si>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</si>
  <si>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</si>
  <si>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</si>
  <si>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</si>
  <si>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</si>
  <si>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</si>
  <si>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</si>
  <si>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</si>
  <si>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</si>
  <si>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</si>
  <si>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</si>
  <si>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</si>
  <si>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</si>
  <si>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</si>
  <si>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</si>
  <si>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</si>
  <si>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</si>
  <si>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</si>
  <si>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</si>
  <si>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</si>
  <si>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</si>
  <si>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</si>
  <si>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</si>
  <si>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</si>
  <si>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</si>
  <si>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</si>
  <si>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</si>
  <si>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</si>
  <si>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</si>
  <si>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</si>
  <si>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</si>
  <si>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</si>
  <si>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</si>
  <si>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</si>
  <si>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</si>
  <si>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</si>
  <si>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</si>
  <si>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</si>
  <si>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</si>
  <si>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</si>
  <si>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</si>
  <si>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</si>
  <si>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</si>
  <si>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</si>
  <si>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</si>
  <si>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</si>
  <si>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</si>
  <si>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</si>
  <si>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</si>
  <si>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</si>
  <si>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</si>
  <si>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</si>
  <si>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</si>
  <si>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</si>
  <si>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</si>
  <si>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</si>
  <si>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</si>
  <si>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</si>
  <si>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</si>
  <si>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</si>
  <si>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</si>
  <si>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</si>
  <si>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</si>
  <si>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</si>
  <si>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</si>
  <si>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</si>
  <si>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</si>
  <si>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</si>
  <si>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</si>
  <si>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</si>
  <si>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</si>
  <si>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</si>
  <si>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</si>
  <si>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</si>
  <si>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</si>
  <si>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</si>
  <si>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</si>
  <si>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</si>
  <si>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</si>
  <si>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</si>
  <si>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</si>
  <si>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</si>
  <si>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</si>
  <si>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</si>
  <si>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</si>
  <si>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</si>
  <si>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</si>
  <si>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</si>
  <si>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</si>
  <si>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</si>
  <si>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</si>
  <si>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</si>
  <si>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</si>
  <si>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</si>
  <si>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</si>
  <si>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</si>
  <si>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</si>
  <si>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</si>
  <si>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</si>
  <si>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</si>
  <si>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</si>
  <si>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</si>
  <si>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</si>
  <si>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</si>
  <si>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</si>
  <si>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</si>
  <si>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</si>
  <si>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</si>
  <si>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</si>
  <si>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</si>
  <si>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</si>
  <si>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</si>
  <si>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</si>
  <si>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</si>
  <si>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</si>
  <si>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</si>
  <si>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</si>
  <si>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</si>
  <si>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</si>
  <si>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</si>
  <si>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</si>
  <si>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</si>
  <si>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</si>
  <si>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</si>
  <si>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</si>
  <si>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</si>
  <si>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</si>
  <si>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</si>
  <si>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</si>
  <si>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</si>
  <si>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</si>
  <si>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</si>
  <si>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</si>
  <si>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</si>
  <si>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</si>
  <si>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</si>
  <si>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</si>
  <si>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</si>
  <si>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</si>
  <si>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</si>
  <si>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</si>
  <si>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</si>
  <si>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</si>
  <si>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</si>
  <si>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</si>
  <si>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</si>
  <si>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</si>
  <si>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</si>
  <si>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</si>
  <si>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</si>
  <si>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</si>
  <si>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</si>
  <si>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</si>
  <si>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</si>
  <si>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</si>
  <si>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</si>
  <si>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</si>
  <si>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</si>
  <si>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</si>
  <si>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</si>
  <si>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</si>
  <si>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</si>
  <si>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</si>
  <si>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</si>
  <si>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</si>
  <si>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</si>
  <si>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</si>
  <si>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</si>
  <si>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</si>
  <si>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</si>
  <si>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</si>
  <si>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</si>
  <si>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</si>
  <si>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</si>
  <si>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</si>
  <si>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</si>
  <si>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</si>
  <si>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</si>
  <si>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</si>
  <si>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</si>
  <si>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</si>
  <si>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</si>
  <si>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</si>
  <si>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</si>
  <si>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</si>
  <si>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</si>
  <si>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</si>
  <si>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</si>
  <si>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</si>
  <si>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</si>
  <si>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</si>
  <si>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</si>
  <si>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</si>
  <si>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</si>
  <si>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</si>
  <si>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</si>
  <si>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</si>
  <si>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</si>
  <si>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</si>
  <si>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</si>
  <si>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</si>
  <si>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</si>
  <si>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</si>
  <si>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</si>
  <si>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</si>
  <si>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</si>
  <si>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</si>
  <si>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</si>
  <si>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</si>
  <si>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</si>
  <si>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</si>
  <si>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</si>
  <si>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</si>
  <si>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</si>
  <si>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</si>
  <si>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</si>
  <si>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</si>
  <si>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</si>
  <si>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</si>
  <si>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</si>
  <si>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</si>
  <si>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</si>
  <si>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</si>
  <si>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</si>
  <si>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</si>
  <si>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</si>
  <si>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</si>
  <si>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</si>
  <si>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</si>
  <si>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</si>
  <si>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</si>
  <si>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</si>
  <si>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</si>
  <si>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</si>
  <si>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</si>
  <si>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</si>
  <si>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</si>
  <si>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</si>
  <si>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</si>
  <si>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</si>
  <si>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</si>
  <si>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</si>
  <si>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</si>
  <si>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</si>
  <si>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</si>
  <si>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</si>
  <si>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</si>
  <si>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</si>
  <si>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</si>
  <si>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</si>
  <si>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</si>
  <si>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</si>
  <si>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</si>
  <si>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</si>
  <si>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</si>
  <si>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</si>
  <si>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</si>
  <si>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</si>
  <si>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</si>
  <si>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</si>
  <si>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</si>
  <si>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</si>
  <si>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</si>
  <si>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</si>
  <si>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</si>
  <si>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</si>
  <si>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</si>
  <si>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</si>
  <si>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</si>
  <si>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</si>
  <si>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</si>
  <si>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</si>
  <si>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</si>
  <si>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</si>
  <si>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</si>
  <si>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</si>
  <si>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</si>
  <si>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</si>
  <si>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</si>
  <si>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</si>
  <si>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</si>
  <si>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</si>
  <si>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</si>
  <si>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</si>
  <si>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</si>
  <si>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</si>
  <si>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</si>
  <si>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</si>
  <si>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</si>
  <si>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</si>
  <si>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</si>
  <si>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</si>
  <si>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</si>
  <si>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</si>
  <si>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</si>
  <si>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</si>
  <si>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</si>
  <si>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</si>
  <si>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</si>
  <si>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</si>
  <si>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</si>
  <si>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</si>
  <si>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</si>
  <si>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</si>
  <si>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</si>
  <si>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</si>
  <si>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</si>
  <si>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</si>
  <si>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</si>
  <si>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</si>
  <si>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</si>
  <si>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</si>
  <si>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</si>
  <si>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</si>
  <si>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</si>
  <si>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</si>
  <si>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</si>
  <si>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</si>
  <si>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</si>
  <si>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</si>
  <si>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</si>
  <si>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</si>
  <si>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</si>
  <si>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</si>
  <si>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</si>
  <si>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</si>
  <si>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</si>
  <si>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</si>
  <si>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</si>
  <si>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</si>
  <si>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</si>
  <si>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</si>
  <si>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</si>
  <si>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</si>
  <si>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</si>
  <si>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</si>
  <si>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</si>
  <si>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</si>
  <si>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</si>
  <si>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</si>
  <si>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</si>
  <si>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</si>
  <si>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</si>
  <si>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</si>
  <si>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</si>
  <si>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</si>
  <si>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</si>
  <si>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</si>
  <si>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</si>
  <si>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</si>
  <si>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</si>
  <si>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</si>
  <si>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</si>
  <si>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</si>
  <si>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</si>
  <si>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</si>
  <si>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</si>
  <si>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</si>
  <si>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</si>
  <si>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</si>
  <si>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</si>
  <si>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</si>
  <si>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</si>
  <si>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</si>
  <si>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</si>
  <si>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</si>
  <si>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</si>
  <si>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</si>
  <si>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</si>
  <si>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</si>
  <si>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</si>
  <si>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</si>
  <si>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</si>
  <si>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</si>
  <si>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</si>
  <si>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</si>
  <si>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</si>
  <si>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</si>
  <si>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</si>
  <si>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</si>
  <si>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</si>
  <si>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</si>
  <si>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</si>
  <si>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</si>
  <si>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</si>
  <si>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</si>
  <si>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</si>
  <si>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</si>
  <si>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</si>
  <si>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</si>
  <si>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</si>
  <si>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</si>
  <si>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</si>
  <si>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</si>
  <si>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</si>
  <si>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</si>
  <si>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</si>
  <si>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</si>
  <si>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</si>
  <si>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</si>
  <si>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</si>
  <si>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</si>
  <si>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</si>
  <si>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</si>
  <si>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</si>
  <si>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</si>
  <si>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</si>
  <si>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</si>
  <si>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</si>
  <si>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</si>
  <si>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</si>
  <si>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</si>
  <si>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</si>
  <si>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</si>
  <si>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</si>
  <si>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</si>
  <si>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</si>
  <si>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</si>
  <si>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</si>
  <si>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</si>
  <si>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</si>
  <si>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</si>
  <si>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</si>
  <si>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</si>
  <si>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</si>
  <si>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</si>
  <si>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</si>
  <si>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</si>
  <si>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</si>
  <si>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</si>
  <si>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</si>
  <si>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</si>
  <si>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</si>
  <si>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</si>
  <si>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</si>
  <si>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</si>
  <si>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</si>
  <si>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</si>
  <si>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</si>
  <si>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</si>
  <si>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</si>
  <si>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</si>
  <si>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</si>
  <si>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</si>
  <si>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</si>
  <si>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</si>
  <si>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</si>
  <si>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</si>
  <si>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</si>
  <si>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</si>
  <si>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</si>
  <si>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</si>
  <si>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</si>
  <si>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</si>
  <si>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</si>
  <si>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</si>
  <si>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</si>
  <si>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</si>
  <si>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</si>
  <si>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</si>
  <si>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</si>
  <si>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</si>
  <si>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</si>
  <si>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</si>
  <si>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</si>
  <si>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</si>
  <si>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</si>
  <si>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</si>
  <si>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</si>
  <si>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</si>
  <si>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</si>
  <si>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</si>
  <si>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</si>
  <si>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</si>
  <si>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</si>
  <si>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</si>
  <si>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</si>
  <si>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</si>
  <si>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</si>
  <si>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</si>
  <si>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</si>
  <si>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</si>
  <si>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</si>
  <si>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</si>
  <si>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</si>
  <si>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</si>
  <si>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</si>
  <si>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</si>
  <si>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</si>
  <si>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</si>
  <si>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</si>
  <si>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</si>
  <si>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</si>
  <si>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</si>
  <si>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</si>
  <si>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</si>
  <si>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</si>
  <si>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</si>
  <si>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</si>
  <si>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</si>
  <si>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</si>
  <si>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</si>
  <si>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</si>
  <si>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</si>
  <si>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</si>
  <si>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</si>
  <si>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</si>
  <si>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</si>
  <si>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</si>
  <si>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</si>
  <si>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</si>
  <si>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</si>
  <si>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</si>
  <si>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</si>
  <si>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</si>
  <si>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</si>
  <si>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</si>
  <si>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</si>
  <si>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</si>
  <si>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</si>
  <si>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</si>
  <si>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</si>
  <si>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</si>
  <si>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</si>
  <si>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</si>
  <si>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</si>
  <si>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</si>
  <si>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</si>
  <si>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</si>
  <si>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</si>
  <si>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</si>
  <si>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</si>
  <si>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</si>
  <si>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</si>
  <si>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</si>
  <si>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</si>
  <si>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</si>
  <si>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</si>
  <si>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</si>
  <si>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</si>
  <si>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</si>
  <si>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</si>
  <si>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</si>
  <si>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</si>
  <si>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</si>
  <si>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</si>
  <si>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</si>
  <si>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</si>
  <si>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</si>
  <si>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</si>
  <si>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</si>
  <si>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</si>
  <si>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</si>
  <si>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</si>
  <si>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</si>
  <si>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</si>
  <si>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</si>
  <si>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</si>
  <si>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</si>
  <si>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</si>
  <si>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</si>
  <si>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</si>
  <si>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</si>
  <si>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</si>
  <si>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</si>
  <si>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</si>
  <si>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</si>
  <si>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</si>
  <si>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</si>
  <si>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</si>
  <si>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</si>
  <si>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</si>
  <si>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</si>
  <si>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</si>
  <si>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</si>
  <si>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</si>
  <si>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</si>
  <si>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</si>
  <si>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</si>
  <si>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</si>
  <si>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</si>
  <si>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</si>
  <si>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</si>
  <si>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</si>
  <si>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</si>
  <si>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</si>
  <si>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</si>
  <si>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</si>
  <si>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</si>
  <si>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</si>
  <si>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</si>
  <si>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</si>
  <si>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</si>
  <si>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</si>
  <si>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</si>
  <si>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</si>
  <si>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</si>
  <si>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</si>
  <si>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</si>
  <si>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</si>
  <si>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</si>
  <si>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</si>
  <si>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</si>
  <si>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</si>
  <si>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</si>
  <si>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</si>
  <si>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</si>
  <si>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</si>
  <si>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</si>
  <si>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</si>
  <si>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</si>
  <si>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</si>
  <si>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</si>
  <si>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</si>
  <si>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</si>
  <si>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</si>
  <si>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</si>
  <si>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</si>
  <si>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</si>
  <si>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</si>
  <si>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</si>
  <si>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</si>
  <si>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</si>
  <si>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</si>
  <si>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</si>
  <si>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</si>
  <si>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</si>
  <si>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</si>
  <si>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</si>
  <si>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</si>
  <si>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</si>
  <si>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</si>
  <si>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</si>
  <si>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</si>
  <si>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</si>
  <si>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</si>
  <si>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</si>
  <si>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</si>
  <si>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</si>
  <si>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</si>
  <si>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</si>
  <si>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</si>
  <si>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</si>
  <si>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</si>
  <si>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</si>
  <si>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</si>
  <si>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</si>
  <si>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</si>
  <si>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</si>
  <si>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</si>
  <si>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</si>
  <si>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</si>
  <si>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</si>
  <si>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</si>
  <si>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</si>
  <si>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</si>
  <si>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</si>
  <si>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</si>
  <si>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</si>
  <si>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</si>
  <si>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</si>
  <si>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</si>
  <si>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</si>
  <si>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</si>
  <si>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</si>
  <si>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</si>
  <si>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</si>
  <si>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</si>
  <si>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</si>
  <si>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</si>
  <si>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</si>
  <si>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</si>
  <si>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</si>
  <si>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</si>
  <si>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</si>
  <si>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</si>
  <si>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</si>
  <si>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</si>
  <si>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</si>
  <si>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</si>
  <si>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</si>
  <si>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</si>
  <si>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</si>
  <si>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</si>
  <si>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</si>
  <si>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</si>
  <si>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</si>
  <si>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</si>
  <si>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</si>
  <si>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</si>
  <si>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</si>
  <si>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</si>
  <si>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</si>
  <si>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</si>
  <si>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</si>
  <si>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</si>
  <si>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</si>
  <si>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</si>
  <si>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</si>
  <si>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</si>
  <si>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</si>
  <si>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</si>
  <si>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</si>
  <si>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</si>
  <si>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</si>
  <si>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</si>
  <si>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</si>
  <si>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</si>
  <si>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</si>
  <si>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</si>
  <si>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</si>
  <si>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</si>
  <si>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</si>
  <si>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</si>
  <si>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</si>
  <si>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</si>
  <si>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</si>
  <si>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</si>
  <si>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</si>
  <si>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</si>
  <si>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</si>
  <si>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</si>
  <si>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</si>
  <si>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</si>
  <si>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</si>
  <si>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</si>
  <si>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</si>
  <si>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</si>
  <si>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</si>
  <si>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</si>
  <si>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</si>
  <si>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</si>
  <si>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</si>
  <si>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</si>
  <si>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</si>
  <si>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</si>
  <si>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</si>
  <si>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</si>
  <si>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</si>
  <si>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</si>
  <si>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</si>
  <si>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</si>
  <si>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</si>
  <si>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</si>
  <si>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</si>
  <si>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</si>
  <si>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</si>
  <si>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</si>
  <si>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</si>
  <si>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</si>
  <si>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</si>
  <si>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</si>
  <si>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</si>
  <si>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</si>
  <si>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</si>
  <si>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</si>
  <si>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</si>
  <si>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</si>
  <si>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</si>
  <si>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</si>
  <si>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</si>
  <si>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</si>
  <si>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</si>
  <si>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</si>
  <si>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</si>
  <si>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</si>
  <si>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</si>
  <si>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</si>
  <si>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</si>
  <si>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</si>
  <si>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</si>
  <si>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</si>
  <si>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</si>
  <si>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</si>
  <si>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</si>
  <si>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</si>
  <si>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</si>
  <si>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</si>
  <si>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</si>
  <si>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</si>
  <si>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</si>
  <si>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</si>
  <si>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</si>
  <si>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</si>
  <si>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</si>
  <si>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</si>
  <si>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</si>
  <si>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</si>
  <si>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</si>
  <si>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</si>
  <si>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</si>
  <si>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</si>
  <si>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</si>
  <si>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</si>
  <si>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</si>
  <si>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</si>
  <si>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</si>
  <si>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</si>
  <si>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</si>
  <si>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</si>
  <si>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</si>
  <si>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</si>
  <si>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</si>
  <si>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</si>
  <si>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</si>
  <si>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</si>
  <si>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</si>
  <si>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</si>
  <si>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</si>
  <si>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</si>
  <si>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</si>
  <si>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</si>
  <si>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</si>
  <si>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</si>
  <si>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</si>
  <si>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</si>
  <si>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</si>
  <si>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</si>
  <si>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</si>
  <si>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</si>
  <si>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</si>
  <si>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</si>
  <si>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</si>
  <si>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</si>
  <si>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</si>
  <si>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</si>
  <si>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</si>
  <si>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</si>
  <si>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</si>
  <si>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</si>
  <si>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</si>
  <si>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</si>
  <si>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</si>
  <si>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</si>
  <si>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</si>
  <si>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</si>
  <si>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</si>
  <si>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</si>
  <si>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</si>
  <si>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</si>
  <si>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</si>
  <si>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</si>
  <si>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</si>
  <si>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</si>
  <si>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</si>
  <si>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</si>
  <si>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</si>
  <si>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</si>
  <si>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</si>
  <si>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</si>
  <si>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</si>
  <si>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</si>
  <si>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</si>
  <si>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</si>
  <si>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</si>
  <si>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</si>
  <si>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</si>
  <si>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</si>
  <si>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</si>
  <si>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</si>
  <si>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</si>
  <si>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</si>
  <si>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</si>
  <si>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</si>
  <si>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</si>
  <si>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</si>
  <si>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</si>
  <si>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</si>
  <si>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</si>
  <si>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</si>
  <si>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</si>
  <si>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</si>
  <si>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</si>
  <si>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</si>
  <si>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</si>
  <si>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</si>
  <si>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</si>
  <si>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</si>
  <si>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</si>
  <si>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</si>
  <si>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</si>
  <si>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</si>
  <si>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</si>
  <si>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</si>
  <si>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</si>
  <si>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</si>
  <si>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</si>
  <si>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</si>
  <si>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</si>
  <si>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</si>
  <si>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</si>
  <si>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</si>
  <si>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</si>
  <si>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</si>
  <si>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</si>
  <si>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</si>
  <si>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</si>
  <si>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</si>
  <si>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</si>
  <si>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</si>
  <si>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</si>
  <si>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</si>
  <si>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</si>
  <si>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</si>
  <si>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</si>
  <si>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</si>
  <si>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</si>
  <si>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</si>
  <si>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</si>
  <si>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</si>
  <si>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</si>
  <si>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</si>
  <si>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</si>
  <si>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</si>
  <si>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</si>
  <si>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</si>
  <si>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</si>
  <si>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</si>
  <si>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</si>
  <si>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</si>
  <si>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</si>
  <si>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</si>
  <si>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</si>
  <si>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</si>
  <si>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</si>
  <si>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</si>
  <si>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</si>
  <si>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</si>
  <si>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</si>
  <si>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</si>
  <si>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</si>
  <si>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</si>
  <si>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</si>
  <si>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</si>
  <si>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</si>
  <si>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</si>
  <si>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</si>
  <si>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</si>
  <si>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</si>
  <si>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</si>
  <si>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</si>
  <si>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</si>
  <si>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</si>
  <si>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</si>
  <si>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</si>
  <si>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</si>
  <si>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</si>
  <si>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</si>
  <si>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</si>
  <si>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</si>
  <si>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</si>
  <si>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</si>
  <si>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</si>
  <si>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</si>
  <si>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</si>
  <si>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</si>
  <si>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</si>
  <si>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</si>
  <si>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</si>
  <si>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</si>
  <si>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</si>
  <si>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</si>
  <si>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</si>
  <si>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</si>
  <si>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</si>
  <si>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</si>
  <si>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</si>
  <si>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</si>
  <si>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</si>
  <si>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</si>
  <si>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</si>
  <si>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</si>
  <si>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</si>
  <si>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</si>
  <si>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</si>
  <si>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</si>
  <si>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</si>
  <si>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</si>
  <si>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</si>
  <si>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</si>
  <si>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</si>
  <si>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</si>
  <si>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</si>
  <si>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</si>
  <si>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</si>
  <si>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</si>
  <si>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</si>
  <si>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</si>
  <si>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</si>
  <si>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</si>
  <si>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</si>
  <si>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</si>
  <si>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</si>
  <si>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</si>
  <si>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</si>
  <si>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</si>
  <si>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</si>
  <si>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</si>
  <si>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</si>
  <si>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</si>
  <si>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</si>
  <si>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</si>
  <si>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</si>
  <si>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</si>
  <si>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</si>
  <si>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</si>
  <si>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</si>
  <si>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</si>
  <si>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</si>
  <si>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</si>
  <si>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</si>
  <si>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</si>
  <si>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</si>
  <si>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</si>
  <si>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</si>
  <si>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</si>
  <si>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</si>
  <si>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</si>
  <si>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</si>
  <si>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</si>
  <si>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</si>
  <si>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</si>
  <si>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</si>
  <si>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</si>
  <si>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</si>
  <si>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</si>
  <si>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</si>
  <si>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</si>
  <si>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</si>
  <si>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</si>
  <si>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</si>
  <si>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</si>
  <si>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</si>
  <si>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</si>
  <si>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</si>
  <si>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</si>
  <si>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</si>
  <si>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</si>
  <si>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</si>
  <si>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</si>
  <si>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</si>
  <si>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</si>
  <si>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</si>
  <si>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</si>
  <si>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</si>
  <si>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</si>
  <si>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</si>
  <si>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</si>
  <si>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</si>
  <si>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</si>
  <si>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</si>
  <si>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</si>
  <si>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</si>
  <si>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</si>
  <si>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</si>
  <si>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</si>
  <si>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</si>
  <si>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</si>
  <si>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</si>
  <si>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</si>
  <si>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</si>
  <si>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</si>
  <si>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</si>
  <si>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</si>
  <si>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</si>
  <si>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</si>
  <si>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</si>
  <si>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</si>
  <si>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</si>
  <si>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</si>
  <si>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</si>
  <si>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</si>
  <si>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</si>
  <si>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</si>
  <si>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</si>
  <si>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</si>
  <si>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</si>
  <si>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</si>
  <si>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</si>
  <si>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</si>
  <si>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</si>
  <si>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</si>
  <si>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</si>
  <si>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</si>
  <si>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</si>
  <si>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</si>
  <si>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</si>
  <si>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</si>
  <si>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</si>
  <si>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</si>
  <si>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</si>
  <si>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</si>
  <si>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</si>
  <si>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</si>
  <si>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</si>
  <si>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</si>
  <si>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</si>
  <si>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</si>
  <si>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</si>
  <si>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</si>
  <si>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</si>
  <si>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</si>
  <si>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</si>
  <si>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</si>
  <si>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</si>
  <si>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</si>
  <si>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</si>
  <si>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</si>
  <si>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</si>
  <si>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</si>
  <si>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</si>
  <si>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</si>
  <si>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</si>
  <si>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</si>
  <si>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</si>
  <si>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</si>
  <si>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</si>
  <si>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</si>
  <si>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</si>
  <si>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</si>
  <si>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</si>
  <si>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</si>
  <si>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</si>
  <si>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</si>
  <si>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</si>
  <si>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</si>
  <si>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</si>
  <si>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</si>
  <si>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</si>
  <si>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</si>
  <si>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</si>
  <si>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</si>
  <si>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</si>
  <si>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</si>
  <si>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</si>
  <si>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</si>
  <si>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</si>
  <si>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</si>
  <si>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</si>
  <si>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</si>
  <si>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</si>
  <si>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</si>
  <si>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</si>
  <si>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</si>
  <si>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</si>
  <si>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</si>
  <si>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</si>
  <si>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</si>
  <si>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</si>
  <si>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</si>
  <si>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</si>
  <si>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</si>
  <si>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</si>
  <si>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</si>
  <si>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</si>
  <si>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</si>
  <si>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</si>
  <si>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</si>
  <si>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</si>
  <si>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</si>
  <si>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</si>
  <si>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</si>
  <si>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</si>
  <si>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</si>
  <si>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</si>
  <si>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</si>
  <si>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</si>
  <si>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</si>
  <si>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</si>
  <si>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</si>
  <si>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</si>
  <si>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</si>
  <si>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</si>
  <si>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</si>
  <si>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</si>
  <si>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</si>
  <si>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</si>
  <si>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</si>
  <si>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</si>
  <si>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</si>
  <si>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</si>
  <si>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</si>
  <si>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</si>
  <si>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</si>
  <si>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</si>
  <si>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</si>
  <si>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</si>
  <si>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</si>
  <si>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</si>
  <si>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</si>
  <si>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</si>
  <si>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</si>
  <si>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</si>
  <si>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</si>
  <si>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</si>
  <si>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</si>
  <si>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</si>
  <si>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</si>
  <si>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</si>
  <si>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</si>
  <si>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</si>
  <si>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</si>
  <si>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</si>
  <si>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</si>
  <si>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</si>
  <si>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</si>
  <si>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</si>
  <si>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</si>
  <si>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</si>
  <si>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</si>
  <si>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</si>
  <si>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</si>
  <si>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</si>
  <si>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</si>
  <si>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</si>
  <si>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</si>
  <si>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</si>
  <si>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</si>
  <si>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</si>
  <si>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</si>
  <si>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</si>
  <si>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</si>
  <si>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</si>
  <si>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</si>
  <si>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</si>
  <si>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</si>
  <si>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</si>
  <si>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</si>
  <si>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</si>
  <si>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</si>
  <si>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</si>
  <si>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</si>
  <si>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</si>
  <si>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</si>
  <si>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</si>
  <si>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</si>
  <si>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</si>
  <si>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</si>
  <si>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</si>
  <si>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</si>
  <si>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</si>
  <si>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</si>
  <si>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</si>
  <si>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</si>
  <si>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</si>
  <si>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</si>
  <si>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</si>
  <si>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</si>
  <si>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</si>
  <si>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</si>
  <si>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</si>
  <si>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</si>
  <si>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</si>
  <si>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</si>
  <si>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</si>
  <si>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</si>
  <si>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</si>
  <si>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</si>
  <si>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</si>
  <si>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</si>
  <si>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</si>
  <si>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</si>
  <si>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</si>
  <si>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</si>
  <si>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</si>
  <si>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</si>
  <si>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</si>
  <si>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</si>
  <si>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</si>
  <si>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</si>
  <si>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</si>
  <si>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</si>
  <si>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</si>
  <si>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</si>
  <si>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</si>
  <si>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</si>
  <si>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</si>
  <si>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</si>
  <si>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</si>
  <si>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</si>
  <si>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</si>
  <si>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</si>
  <si>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</si>
  <si>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</si>
  <si>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</si>
  <si>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</si>
  <si>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</si>
  <si>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</si>
  <si>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</si>
  <si>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</si>
  <si>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</si>
  <si>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</si>
  <si>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</si>
  <si>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</si>
  <si>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</si>
  <si>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</si>
  <si>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</si>
  <si>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</si>
  <si>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</si>
  <si>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</si>
  <si>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</si>
  <si>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</si>
  <si>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</si>
  <si>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</si>
  <si>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</si>
  <si>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</si>
  <si>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</si>
  <si>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</si>
  <si>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</si>
  <si>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</si>
  <si>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</si>
  <si>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</si>
  <si>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</si>
  <si>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</si>
  <si>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</si>
  <si>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</si>
  <si>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</si>
  <si>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</si>
  <si>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</si>
  <si>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</si>
  <si>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</si>
  <si>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</si>
  <si>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</si>
  <si>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</si>
  <si>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</si>
  <si>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</si>
  <si>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</si>
  <si>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</si>
  <si>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</si>
  <si>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</si>
  <si>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</si>
  <si>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</si>
  <si>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</si>
  <si>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</si>
  <si>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</si>
  <si>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</si>
  <si>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</si>
  <si>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</si>
  <si>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</si>
  <si>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</si>
  <si>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</si>
  <si>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</si>
  <si>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</si>
  <si>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</si>
  <si>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</si>
  <si>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</si>
  <si>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</si>
  <si>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</si>
  <si>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</si>
  <si>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</si>
  <si>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</si>
  <si>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</si>
  <si>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</si>
  <si>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</si>
  <si>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</si>
  <si>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</si>
  <si>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</si>
  <si>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</si>
  <si>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</si>
  <si>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</si>
  <si>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</si>
  <si>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</si>
  <si>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</si>
  <si>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</si>
  <si>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</si>
  <si>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</si>
  <si>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</si>
  <si>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</si>
  <si>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</si>
  <si>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</si>
  <si>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</si>
  <si>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</si>
  <si>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</si>
  <si>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</si>
  <si>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</si>
  <si>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</si>
  <si>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</si>
  <si>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</si>
  <si>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</si>
  <si>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</si>
  <si>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</si>
  <si>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</si>
  <si>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</si>
  <si>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</si>
  <si>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</si>
  <si>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</si>
  <si>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</si>
  <si>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</si>
  <si>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</si>
  <si>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</si>
  <si>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</si>
  <si>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</si>
  <si>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</si>
  <si>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</si>
  <si>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</si>
  <si>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</si>
  <si>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</si>
  <si>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</si>
  <si>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</si>
  <si>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</si>
  <si>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</si>
  <si>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</si>
  <si>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</si>
  <si>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</si>
  <si>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</si>
  <si>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</si>
  <si>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</si>
  <si>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</si>
  <si>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</si>
  <si>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</si>
  <si>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</si>
  <si>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</si>
  <si>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</si>
  <si>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</si>
  <si>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</si>
  <si>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</si>
  <si>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</si>
  <si>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</si>
  <si>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</si>
  <si>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</si>
  <si>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</si>
  <si>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</si>
  <si>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</si>
  <si>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</si>
  <si>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</si>
  <si>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</si>
  <si>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</si>
  <si>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</si>
  <si>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</si>
  <si>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</si>
  <si>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</si>
  <si>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</si>
  <si>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</si>
  <si>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</si>
  <si>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</si>
  <si>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</si>
  <si>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</si>
  <si>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</si>
  <si>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</si>
  <si>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</si>
  <si>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</si>
  <si>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</si>
  <si>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</si>
  <si>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</si>
  <si>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</si>
  <si>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</si>
  <si>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</si>
  <si>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</si>
  <si>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</si>
  <si>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</si>
  <si>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</si>
  <si>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</si>
  <si>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</si>
  <si>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</si>
  <si>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</si>
  <si>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</si>
  <si>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</si>
  <si>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</si>
  <si>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</si>
  <si>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</si>
  <si>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</si>
  <si>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</si>
  <si>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</si>
  <si>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</si>
  <si>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</si>
  <si>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</si>
  <si>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</si>
  <si>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</si>
  <si>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</si>
  <si>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</si>
  <si>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</si>
  <si>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</si>
  <si>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</si>
  <si>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</si>
  <si>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</si>
  <si>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</si>
  <si>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</si>
  <si>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</si>
  <si>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</si>
  <si>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</si>
  <si>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</si>
  <si>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</si>
  <si>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</si>
  <si>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</si>
  <si>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</si>
  <si>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</si>
  <si>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</si>
  <si>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</si>
  <si>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</si>
  <si>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</si>
  <si>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</si>
  <si>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</si>
  <si>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</si>
  <si>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</si>
  <si>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</si>
  <si>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</si>
  <si>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</si>
  <si>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</si>
  <si>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</si>
  <si>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</si>
  <si>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</si>
  <si>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</si>
  <si>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</si>
  <si>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</si>
  <si>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</si>
  <si>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</si>
  <si>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</si>
  <si>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</si>
  <si>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</si>
  <si>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</si>
  <si>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</si>
  <si>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</si>
  <si>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</si>
  <si>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</si>
  <si>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</si>
  <si>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</si>
  <si>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</si>
  <si>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</si>
  <si>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</si>
  <si>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</si>
  <si>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</si>
  <si>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</si>
  <si>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</si>
  <si>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</si>
  <si>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</si>
  <si>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</si>
  <si>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</si>
  <si>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</si>
  <si>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</si>
  <si>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</si>
  <si>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</si>
  <si>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</si>
  <si>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</si>
  <si>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</si>
  <si>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</si>
  <si>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</si>
  <si>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</si>
  <si>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</si>
  <si>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</si>
  <si>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</si>
  <si>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</si>
  <si>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</si>
  <si>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</si>
  <si>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</si>
  <si>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</si>
  <si>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</si>
  <si>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</si>
  <si>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</si>
  <si>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</si>
  <si>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</si>
  <si>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</si>
  <si>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</si>
  <si>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</si>
  <si>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</si>
  <si>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</si>
  <si>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</si>
  <si>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</si>
  <si>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</si>
  <si>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</si>
  <si>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</si>
  <si>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</si>
  <si>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</si>
  <si>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</si>
  <si>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</si>
  <si>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</si>
  <si>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</si>
  <si>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</si>
  <si>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</si>
  <si>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</si>
  <si>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</si>
  <si>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</si>
  <si>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</si>
  <si>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</si>
  <si>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</si>
  <si>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</si>
  <si>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</si>
  <si>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</si>
  <si>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</si>
  <si>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</si>
  <si>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</si>
  <si>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</si>
  <si>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</si>
  <si>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</si>
  <si>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</si>
  <si>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</si>
  <si>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</si>
  <si>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</si>
  <si>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</si>
  <si>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</si>
  <si>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</si>
  <si>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</si>
  <si>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</si>
  <si>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</si>
  <si>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</si>
  <si>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</si>
  <si>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</si>
  <si>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</si>
  <si>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</si>
  <si>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</si>
  <si>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</si>
  <si>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</si>
  <si>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</si>
  <si>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</si>
  <si>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</si>
  <si>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</si>
  <si>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</si>
  <si>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</si>
  <si>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</si>
  <si>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</si>
  <si>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</si>
  <si>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</si>
  <si>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</si>
  <si>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</si>
  <si>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</si>
  <si>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</si>
  <si>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</si>
  <si>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</si>
  <si>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</si>
  <si>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</si>
  <si>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</si>
  <si>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</si>
  <si>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</si>
  <si>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</si>
  <si>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</si>
  <si>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</si>
  <si>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</si>
  <si>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</si>
  <si>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</si>
  <si>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</si>
  <si>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</si>
  <si>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</si>
  <si>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</si>
  <si>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</si>
  <si>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</si>
  <si>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</si>
  <si>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</si>
  <si>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</si>
  <si>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</si>
  <si>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</si>
  <si>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</si>
  <si>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</si>
  <si>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</si>
  <si>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</si>
  <si>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</si>
  <si>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</si>
  <si>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</si>
  <si>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</si>
  <si>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</si>
  <si>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</si>
  <si>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</si>
  <si>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</si>
  <si>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</si>
  <si>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</si>
  <si>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</si>
  <si>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</si>
  <si>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</si>
  <si>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</si>
  <si>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</si>
  <si>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</si>
  <si>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</si>
  <si>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</si>
  <si>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</si>
  <si>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</si>
  <si>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</si>
  <si>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</si>
  <si>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</si>
  <si>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</si>
  <si>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</si>
  <si>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</si>
  <si>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</si>
  <si>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</si>
  <si>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</si>
  <si>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</si>
  <si>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</si>
  <si>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</si>
  <si>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</si>
  <si>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</si>
  <si>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</si>
  <si>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</si>
  <si>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</si>
  <si>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</si>
  <si>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</si>
  <si>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</si>
  <si>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</si>
  <si>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</si>
  <si>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</si>
  <si>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</si>
  <si>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</si>
  <si>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</si>
  <si>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</si>
  <si>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</si>
  <si>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</si>
  <si>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</si>
  <si>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</si>
  <si>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</si>
  <si>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</si>
  <si>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</si>
  <si>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</si>
  <si>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</si>
  <si>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</si>
  <si>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</si>
  <si>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</si>
  <si>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</si>
  <si>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</si>
  <si>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</si>
  <si>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</si>
  <si>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</si>
  <si>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</si>
  <si>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</si>
  <si>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</si>
  <si>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</si>
  <si>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</si>
  <si>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</si>
  <si>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</si>
  <si>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</si>
  <si>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</si>
  <si>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</si>
  <si>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</si>
  <si>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</si>
  <si>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</si>
  <si>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</si>
  <si>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</si>
  <si>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</si>
  <si>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</si>
  <si>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</si>
  <si>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</si>
  <si>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</si>
  <si>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</si>
  <si>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</si>
  <si>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</si>
  <si>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</si>
  <si>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</si>
  <si>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</si>
  <si>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</si>
  <si>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</si>
  <si>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</si>
  <si>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</si>
  <si>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</si>
  <si>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</si>
  <si>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</si>
  <si>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</si>
  <si>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</si>
  <si>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</si>
  <si>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</si>
  <si>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</si>
  <si>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</si>
  <si>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</si>
  <si>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</si>
  <si>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</si>
  <si>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</si>
  <si>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</si>
  <si>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</si>
  <si>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</si>
  <si>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</si>
  <si>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</si>
  <si>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</si>
  <si>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</si>
  <si>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</si>
  <si>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</si>
  <si>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</si>
  <si>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</si>
  <si>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</si>
  <si>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</si>
  <si>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</si>
  <si>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</si>
  <si>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</si>
  <si>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</si>
  <si>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</si>
  <si>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</si>
  <si>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</si>
  <si>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</si>
  <si>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</si>
  <si>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</si>
  <si>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</si>
  <si>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</si>
  <si>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</si>
  <si>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</si>
  <si>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</si>
  <si>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</si>
  <si>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</si>
  <si>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</si>
  <si>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</si>
  <si>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</si>
  <si>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</si>
  <si>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</si>
  <si>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</si>
  <si>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</si>
  <si>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</si>
  <si>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</si>
  <si>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</si>
  <si>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</si>
  <si>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</si>
  <si>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</si>
  <si>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</si>
  <si>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</si>
  <si>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</si>
  <si>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</si>
  <si>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</si>
  <si>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</si>
  <si>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</si>
  <si>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</si>
  <si>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</si>
  <si>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</si>
  <si>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</si>
  <si>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</si>
  <si>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</si>
  <si>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</si>
  <si>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</si>
  <si>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</si>
  <si>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</si>
  <si>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</si>
  <si>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</si>
  <si>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</si>
  <si>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</si>
  <si>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</si>
  <si>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</si>
  <si>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</si>
  <si>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</si>
  <si>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</si>
  <si>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</si>
  <si>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</si>
  <si>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</si>
  <si>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</si>
  <si>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</si>
  <si>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</si>
  <si>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</si>
  <si>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</si>
  <si>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</si>
  <si>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</si>
  <si>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</si>
  <si>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</si>
  <si>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</si>
  <si>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</si>
  <si>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</si>
  <si>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</si>
  <si>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</si>
  <si>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</si>
  <si>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</si>
  <si>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</si>
  <si>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</si>
  <si>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</si>
  <si>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</si>
  <si>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</si>
  <si>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</si>
  <si>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</si>
  <si>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</si>
  <si>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</si>
  <si>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</si>
  <si>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</si>
  <si>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</si>
  <si>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</si>
  <si>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</si>
  <si>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</si>
  <si>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</si>
  <si>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</si>
  <si>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</si>
  <si>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</si>
  <si>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</si>
  <si>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</si>
  <si>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</si>
  <si>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</si>
  <si>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</si>
  <si>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</si>
  <si>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</si>
  <si>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</si>
  <si>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</si>
  <si>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</si>
  <si>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</si>
  <si>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</si>
  <si>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</si>
  <si>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</si>
  <si>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</si>
  <si>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</si>
  <si>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</si>
  <si>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</si>
  <si>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</si>
  <si>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</si>
  <si>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</si>
  <si>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</si>
  <si>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</si>
  <si>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</si>
  <si>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</si>
  <si>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</si>
  <si>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</si>
  <si>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</si>
  <si>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</si>
  <si>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</si>
  <si>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</si>
  <si>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</si>
  <si>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</si>
  <si>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</si>
  <si>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</si>
  <si>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</si>
  <si>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</si>
  <si>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</si>
  <si>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</si>
  <si>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</si>
  <si>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</si>
  <si>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</si>
  <si>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</si>
  <si>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</si>
  <si>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</si>
  <si>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</si>
  <si>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</si>
  <si>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</si>
  <si>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</si>
  <si>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</si>
  <si>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</si>
  <si>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</si>
  <si>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</si>
  <si>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</si>
  <si>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</si>
  <si>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</si>
  <si>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</si>
  <si>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</si>
  <si>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</si>
  <si>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</si>
  <si>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</si>
  <si>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</si>
  <si>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</si>
  <si>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</si>
  <si>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</si>
  <si>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</si>
  <si>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</si>
  <si>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</si>
  <si>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</si>
  <si>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</si>
  <si>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</si>
  <si>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</si>
  <si>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</si>
  <si>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</si>
  <si>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</si>
  <si>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</si>
  <si>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</si>
  <si>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</si>
  <si>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</si>
  <si>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</si>
  <si>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</si>
  <si>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</si>
  <si>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</si>
  <si>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</si>
  <si>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</si>
  <si>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</si>
  <si>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</si>
  <si>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</si>
  <si>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</si>
  <si>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</si>
  <si>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</si>
  <si>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</si>
  <si>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</si>
  <si>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</si>
  <si>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</si>
  <si>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</si>
  <si>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</si>
  <si>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</si>
  <si>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</si>
  <si>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</si>
  <si>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</si>
  <si>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</si>
  <si>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</si>
  <si>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</si>
  <si>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</si>
  <si>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</si>
  <si>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</si>
  <si>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</si>
  <si>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</si>
  <si>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</si>
  <si>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</si>
  <si>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</si>
  <si>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</si>
  <si>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</si>
  <si>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</si>
  <si>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</si>
  <si>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</si>
  <si>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</si>
  <si>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</si>
  <si>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</si>
  <si>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</si>
  <si>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</si>
  <si>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</si>
  <si>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</si>
  <si>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</si>
  <si>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</si>
  <si>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</si>
  <si>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</si>
  <si>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</si>
  <si>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</si>
  <si>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</si>
  <si>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</si>
  <si>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</si>
  <si>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</si>
  <si>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</si>
  <si>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</si>
  <si>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</si>
  <si>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</si>
  <si>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</si>
  <si>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</si>
  <si>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</si>
  <si>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</si>
  <si>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</si>
  <si>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</si>
  <si>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</si>
  <si>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</si>
  <si>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</si>
  <si>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</si>
  <si>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</si>
  <si>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</si>
  <si>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</si>
  <si>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</si>
  <si>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</si>
  <si>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</si>
  <si>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</si>
  <si>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</si>
  <si>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</si>
  <si>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</si>
  <si>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</si>
  <si>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</si>
  <si>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</si>
  <si>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</si>
  <si>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</si>
  <si>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</si>
  <si>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</si>
  <si>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</si>
  <si>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</si>
  <si>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</si>
  <si>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</si>
  <si>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</si>
  <si>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</si>
  <si>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</si>
  <si>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</si>
  <si>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</si>
  <si>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</si>
  <si>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</si>
  <si>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</si>
  <si>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</si>
  <si>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</si>
  <si>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</si>
  <si>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</si>
  <si>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</si>
  <si>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</si>
  <si>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</si>
  <si>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</si>
  <si>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</si>
  <si>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</si>
  <si>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</si>
  <si>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</si>
  <si>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</si>
  <si>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</si>
  <si>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</si>
  <si>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</si>
  <si>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</si>
  <si>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</si>
  <si>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</si>
  <si>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</si>
  <si>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</si>
  <si>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</si>
  <si>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</si>
  <si>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</si>
  <si>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</si>
  <si>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</si>
  <si>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</si>
  <si>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</si>
  <si>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</si>
  <si>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</si>
  <si>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</si>
  <si>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</si>
  <si>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</si>
  <si>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</si>
  <si>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</si>
  <si>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</si>
  <si>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</si>
  <si>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</si>
  <si>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</si>
  <si>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</si>
  <si>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</si>
  <si>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</si>
  <si>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</si>
  <si>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</si>
  <si>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</si>
  <si>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</si>
  <si>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</si>
  <si>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</si>
  <si>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</si>
  <si>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</si>
  <si>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</si>
  <si>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</si>
  <si>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</si>
  <si>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</si>
  <si>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</si>
  <si>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</si>
  <si>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</si>
  <si>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</si>
  <si>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</si>
  <si>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</si>
  <si>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</si>
  <si>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</si>
  <si>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</si>
  <si>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</si>
  <si>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</si>
  <si>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</si>
  <si>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</si>
  <si>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</si>
  <si>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</si>
  <si>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</si>
  <si>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</si>
  <si>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</si>
  <si>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</si>
  <si>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</si>
  <si>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</si>
  <si>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</si>
  <si>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</si>
  <si>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</si>
  <si>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</si>
  <si>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</si>
  <si>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</si>
  <si>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</si>
  <si>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</si>
  <si>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</si>
  <si>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</si>
  <si>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</si>
  <si>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</si>
  <si>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</si>
  <si>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</si>
  <si>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</si>
  <si>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</si>
  <si>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</si>
  <si>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</si>
  <si>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</si>
  <si>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</si>
  <si>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</si>
  <si>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</si>
  <si>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</si>
  <si>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</si>
  <si>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</si>
  <si>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</si>
  <si>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</si>
  <si>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</si>
  <si>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</si>
  <si>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</si>
  <si>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</si>
  <si>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</si>
  <si>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</si>
  <si>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</si>
  <si>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</si>
  <si>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</si>
  <si>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</si>
  <si>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</si>
  <si>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</si>
  <si>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</si>
  <si>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</si>
  <si>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</si>
  <si>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</si>
  <si>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</si>
  <si>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</si>
  <si>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</si>
  <si>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</si>
  <si>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</si>
  <si>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</si>
  <si>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</si>
  <si>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</si>
  <si>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</si>
  <si>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</si>
  <si>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</si>
  <si>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</si>
  <si>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</si>
  <si>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</si>
  <si>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</si>
  <si>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</si>
  <si>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</si>
  <si>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</si>
  <si>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</si>
  <si>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</si>
  <si>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</si>
  <si>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</si>
  <si>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</si>
  <si>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</si>
  <si>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</si>
  <si>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</si>
  <si>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</si>
  <si>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</si>
  <si>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</si>
  <si>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</si>
  <si>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</si>
  <si>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</si>
  <si>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</si>
  <si>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</si>
  <si>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</si>
  <si>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</si>
  <si>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</si>
  <si>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</si>
  <si>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</si>
  <si>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</si>
  <si>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</si>
  <si>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</si>
  <si>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</si>
  <si>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</si>
  <si>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</si>
  <si>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</si>
  <si>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</si>
  <si>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</si>
  <si>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</si>
  <si>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</si>
  <si>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</si>
  <si>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</si>
  <si>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</si>
  <si>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</si>
  <si>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</si>
  <si>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</si>
  <si>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</si>
  <si>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</si>
  <si>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</si>
  <si>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</si>
  <si>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</si>
  <si>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</si>
  <si>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</si>
  <si>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</si>
  <si>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</si>
  <si>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</si>
  <si>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</si>
  <si>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</si>
  <si>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</si>
  <si>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</si>
  <si>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</si>
  <si>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</si>
  <si>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</si>
  <si>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</si>
  <si>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</si>
  <si>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</si>
  <si>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</si>
  <si>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</si>
  <si>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</si>
  <si>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</si>
  <si>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</si>
  <si>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</si>
  <si>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</si>
  <si>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</si>
  <si>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</si>
  <si>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</si>
  <si>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</si>
  <si>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</si>
  <si>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</si>
  <si>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</si>
  <si>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</si>
  <si>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</si>
  <si>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</si>
  <si>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</si>
  <si>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</si>
  <si>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</si>
  <si>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</si>
  <si>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</si>
  <si>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</si>
  <si>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</si>
  <si>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</si>
  <si>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</si>
  <si>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</si>
  <si>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</si>
  <si>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</si>
  <si>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</si>
  <si>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</si>
  <si>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</si>
  <si>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</si>
  <si>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</si>
  <si>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</si>
  <si>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</si>
  <si>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</si>
  <si>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</si>
  <si>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</si>
  <si>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</si>
  <si>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</si>
  <si>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</si>
  <si>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</si>
  <si>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</si>
  <si>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</si>
  <si>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</si>
  <si>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</si>
  <si>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</si>
  <si>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</si>
  <si>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</si>
  <si>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</si>
  <si>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</si>
  <si>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</si>
  <si>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</si>
  <si>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</si>
  <si>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</si>
  <si>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</si>
  <si>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</si>
  <si>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</si>
  <si>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</si>
  <si>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</si>
  <si>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</si>
  <si>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</si>
  <si>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</si>
  <si>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</si>
  <si>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</si>
  <si>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</si>
  <si>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</si>
  <si>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</si>
  <si>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</si>
  <si>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</si>
  <si>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</si>
  <si>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</si>
  <si>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</si>
  <si>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</si>
  <si>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</si>
  <si>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</si>
  <si>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</si>
  <si>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</si>
  <si>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</si>
  <si>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</si>
  <si>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</si>
  <si>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</si>
  <si>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</si>
  <si>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</si>
  <si>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</si>
  <si>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</si>
  <si>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</si>
  <si>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</si>
  <si>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</si>
  <si>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</si>
  <si>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</si>
  <si>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</si>
  <si>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</si>
  <si>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</si>
  <si>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</si>
  <si>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</si>
  <si>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</si>
  <si>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</si>
  <si>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</si>
  <si>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</si>
  <si>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</si>
  <si>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</si>
  <si>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</si>
  <si>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</si>
  <si>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</si>
  <si>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</si>
  <si>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</si>
  <si>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</si>
  <si>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</si>
  <si>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</si>
  <si>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</si>
  <si>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</si>
  <si>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</si>
  <si>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</si>
  <si>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</si>
  <si>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</si>
  <si>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</si>
  <si>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</si>
  <si>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</si>
  <si>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</si>
  <si>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</si>
  <si>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</si>
  <si>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</si>
  <si>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</si>
  <si>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</si>
  <si>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</si>
  <si>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</si>
  <si>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</si>
  <si>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</si>
  <si>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</si>
  <si>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</si>
  <si>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</si>
  <si>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</si>
  <si>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</si>
  <si>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</si>
  <si>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</si>
  <si>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</si>
  <si>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</si>
  <si>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</si>
  <si>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</si>
  <si>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</si>
  <si>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</si>
  <si>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</si>
  <si>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</si>
  <si>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</si>
  <si>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</si>
  <si>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</si>
  <si>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</si>
  <si>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</si>
  <si>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</si>
  <si>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</si>
  <si>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</si>
  <si>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</si>
  <si>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</si>
  <si>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</si>
  <si>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</si>
  <si>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</si>
  <si>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</si>
  <si>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</si>
  <si>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</si>
  <si>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</si>
  <si>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</si>
  <si>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</si>
  <si>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</si>
  <si>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</si>
  <si>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</si>
  <si>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</si>
  <si>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</si>
  <si>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</si>
  <si>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</si>
  <si>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</si>
  <si>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</si>
  <si>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</si>
  <si>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</si>
  <si>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</si>
  <si>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</si>
  <si>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</si>
  <si>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</si>
  <si>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</si>
  <si>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</si>
  <si>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</si>
  <si>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</si>
  <si>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</si>
  <si>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</si>
  <si>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</si>
  <si>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</si>
  <si>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</si>
  <si>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</si>
  <si>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</si>
  <si>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</si>
  <si>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</si>
  <si>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</si>
  <si>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</si>
  <si>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</si>
  <si>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</si>
  <si>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</si>
  <si>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</si>
  <si>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</si>
  <si>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</si>
  <si>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</si>
  <si>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</si>
  <si>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</si>
  <si>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</si>
  <si>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</si>
  <si>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</si>
  <si>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</si>
  <si>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</si>
  <si>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</si>
  <si>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</si>
  <si>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</si>
  <si>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</si>
  <si>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</si>
  <si>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</si>
  <si>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</si>
  <si>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</si>
  <si>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</si>
  <si>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</si>
  <si>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</si>
  <si>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</si>
  <si>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</si>
  <si>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</si>
  <si>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</si>
  <si>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</si>
  <si>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</si>
  <si>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</si>
  <si>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</si>
  <si>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</si>
  <si>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</si>
  <si>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</si>
  <si>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</si>
  <si>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</si>
  <si>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</si>
  <si>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</si>
  <si>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</si>
  <si>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</si>
  <si>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</si>
  <si>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</si>
  <si>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</si>
  <si>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</si>
  <si>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</si>
  <si>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</si>
  <si>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</si>
  <si>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</si>
  <si>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</si>
  <si>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</si>
  <si>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</si>
  <si>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</si>
  <si>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</si>
  <si>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</si>
  <si>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</si>
  <si>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</si>
  <si>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</si>
  <si>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</si>
  <si>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</si>
  <si>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</si>
  <si>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</si>
  <si>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</si>
  <si>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</si>
  <si>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</si>
  <si>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</si>
  <si>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</si>
  <si>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</si>
  <si>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</si>
  <si>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</si>
  <si>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</si>
  <si>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</si>
  <si>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</si>
  <si>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</si>
  <si>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</si>
  <si>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</si>
  <si>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</si>
  <si>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</si>
  <si>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</si>
  <si>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</si>
  <si>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</si>
  <si>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</si>
  <si>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</si>
  <si>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</si>
  <si>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</si>
  <si>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</si>
  <si>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</si>
  <si>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</si>
  <si>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</si>
  <si>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</si>
  <si>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</si>
  <si>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</si>
  <si>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</si>
  <si>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</si>
  <si>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</si>
  <si>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</si>
  <si>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</si>
  <si>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</si>
  <si>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</si>
  <si>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</si>
  <si>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</si>
  <si>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</si>
  <si>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</si>
  <si>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</si>
  <si>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</si>
  <si>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</si>
  <si>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</si>
  <si>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</si>
  <si>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</si>
  <si>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</si>
  <si>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</si>
  <si>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</si>
  <si>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</si>
  <si>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</si>
  <si>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</si>
  <si>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</si>
  <si>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</si>
  <si>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</si>
  <si>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</si>
  <si>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</si>
  <si>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</si>
  <si>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</si>
  <si>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</si>
  <si>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</si>
  <si>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</si>
  <si>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</si>
  <si>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</si>
  <si>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</si>
  <si>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</si>
  <si>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</si>
  <si>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</si>
  <si>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</si>
  <si>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</si>
  <si>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</si>
  <si>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</si>
  <si>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</si>
  <si>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</si>
  <si>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</si>
  <si>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</si>
  <si>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</si>
  <si>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</si>
  <si>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</si>
  <si>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</si>
  <si>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</si>
  <si>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</si>
  <si>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</si>
  <si>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</si>
  <si>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</si>
  <si>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</si>
  <si>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</si>
  <si>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</si>
  <si>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</si>
  <si>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</si>
  <si>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</si>
  <si>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</si>
  <si>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</si>
  <si>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</si>
  <si>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</si>
  <si>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</si>
  <si>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</si>
  <si>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</si>
  <si>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</si>
  <si>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</si>
  <si>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</si>
  <si>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</si>
  <si>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</si>
  <si>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</si>
  <si>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</si>
  <si>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</si>
  <si>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</si>
  <si>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</si>
  <si>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</si>
  <si>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</si>
  <si>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</si>
  <si>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</si>
  <si>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</si>
  <si>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</si>
  <si>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</si>
  <si>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</si>
  <si>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</si>
  <si>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</si>
  <si>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</si>
  <si>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</si>
  <si>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</si>
  <si>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</si>
  <si>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</si>
  <si>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</si>
  <si>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</si>
  <si>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</si>
  <si>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</si>
  <si>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</si>
  <si>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</si>
  <si>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</si>
  <si>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</si>
  <si>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</si>
  <si>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</si>
  <si>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</si>
  <si>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</si>
  <si>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</si>
  <si>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</si>
  <si>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</si>
  <si>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</si>
  <si>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</si>
  <si>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</si>
  <si>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</si>
  <si>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</si>
  <si>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</si>
  <si>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</si>
  <si>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</si>
  <si>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</si>
  <si>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</si>
  <si>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</si>
  <si>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</si>
  <si>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</si>
  <si>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</si>
  <si>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</si>
  <si>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</si>
  <si>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</si>
  <si>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</si>
  <si>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</si>
  <si>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</si>
  <si>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</si>
  <si>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</si>
  <si>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</si>
  <si>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</si>
  <si>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</si>
  <si>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</si>
  <si>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</si>
  <si>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</si>
  <si>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</si>
  <si>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</si>
  <si>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</si>
  <si>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</si>
  <si>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</si>
  <si>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</si>
  <si>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</si>
  <si>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</si>
  <si>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</si>
  <si>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</si>
  <si>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</si>
  <si>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</si>
  <si>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</si>
  <si>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</si>
  <si>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</si>
  <si>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</si>
  <si>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</si>
  <si>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</si>
  <si>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</si>
  <si>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</si>
  <si>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</si>
  <si>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</si>
  <si>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</si>
  <si>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</si>
  <si>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</si>
  <si>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</si>
  <si>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</si>
  <si>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</si>
  <si>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</si>
  <si>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</si>
  <si>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</si>
  <si>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</si>
  <si>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</si>
  <si>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</si>
  <si>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</si>
  <si>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</si>
  <si>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</si>
  <si>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</si>
  <si>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</si>
  <si>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</si>
  <si>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</si>
  <si>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</si>
  <si>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</si>
  <si>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</si>
  <si>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</si>
  <si>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</si>
  <si>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</si>
  <si>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</si>
  <si>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</si>
  <si>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</si>
  <si>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</si>
  <si>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</si>
  <si>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</si>
  <si>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</si>
  <si>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</si>
  <si>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</si>
  <si>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</si>
  <si>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</si>
  <si>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</si>
  <si>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</si>
  <si>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</si>
  <si>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</si>
  <si>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</si>
  <si>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</si>
  <si>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</si>
  <si>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</si>
  <si>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</si>
  <si>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</si>
  <si>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</si>
  <si>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</si>
  <si>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</si>
  <si>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</si>
  <si>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</si>
  <si>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</si>
  <si>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</si>
  <si>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</si>
  <si>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</si>
  <si>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</si>
  <si>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</si>
  <si>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</si>
  <si>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</si>
  <si>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</si>
  <si>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</si>
  <si>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</si>
  <si>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</si>
  <si>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</si>
  <si>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</si>
  <si>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</si>
  <si>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</si>
  <si>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</si>
  <si>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</si>
  <si>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</si>
  <si>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</si>
  <si>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</si>
  <si>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</si>
  <si>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</si>
  <si>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</si>
  <si>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</si>
  <si>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</si>
  <si>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</si>
  <si>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</si>
  <si>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</si>
  <si>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</si>
  <si>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</si>
  <si>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</si>
  <si>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</si>
  <si>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</si>
  <si>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</si>
  <si>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</si>
  <si>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</si>
  <si>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</si>
  <si>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</si>
  <si>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</si>
  <si>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</si>
  <si>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</si>
  <si>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</si>
  <si>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</si>
  <si>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</si>
  <si>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</si>
  <si>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</si>
  <si>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</si>
  <si>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</si>
  <si>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</si>
  <si>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</si>
  <si>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</si>
  <si>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</si>
  <si>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</si>
  <si>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</si>
  <si>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</si>
  <si>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</si>
  <si>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</si>
  <si>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</si>
  <si>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</si>
  <si>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</si>
  <si>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</si>
  <si>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</si>
  <si>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</si>
  <si>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</si>
  <si>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</si>
  <si>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</si>
  <si>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</si>
  <si>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</si>
  <si>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</si>
  <si>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</si>
  <si>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</si>
  <si>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</si>
  <si>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</si>
  <si>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</si>
  <si>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</si>
  <si>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</si>
  <si>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</si>
  <si>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</si>
  <si>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</si>
  <si>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</si>
  <si>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</si>
  <si>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</si>
  <si>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</si>
  <si>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</si>
  <si>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</si>
  <si>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</si>
  <si>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</si>
  <si>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</si>
  <si>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</si>
  <si>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</si>
  <si>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</si>
  <si>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</si>
  <si>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</si>
  <si>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</si>
  <si>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</si>
  <si>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</si>
  <si>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</si>
  <si>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</si>
  <si>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</si>
  <si>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</si>
  <si>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</si>
  <si>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</si>
  <si>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</si>
  <si>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</si>
  <si>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</si>
  <si>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</si>
  <si>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</si>
  <si>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</si>
  <si>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</si>
  <si>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</si>
  <si>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</si>
  <si>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</si>
  <si>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</si>
  <si>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</si>
  <si>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</si>
  <si>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</si>
  <si>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</si>
  <si>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</si>
  <si>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</si>
  <si>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</si>
  <si>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</si>
  <si>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</si>
  <si>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</si>
  <si>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</si>
  <si>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</si>
  <si>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</si>
  <si>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</si>
  <si>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</si>
  <si>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</si>
  <si>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</si>
  <si>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</si>
  <si>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</si>
  <si>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</si>
  <si>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</si>
  <si>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</si>
  <si>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</si>
  <si>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</si>
  <si>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</si>
  <si>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</si>
  <si>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</si>
  <si>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</si>
  <si>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</si>
  <si>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</si>
  <si>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</si>
  <si>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</si>
  <si>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</si>
  <si>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</si>
  <si>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</si>
  <si>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</si>
  <si>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</si>
  <si>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</si>
  <si>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</si>
  <si>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</si>
  <si>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</si>
  <si>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</si>
  <si>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</si>
  <si>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</si>
  <si>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</si>
  <si>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</si>
  <si>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</si>
  <si>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</si>
  <si>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</si>
  <si>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</si>
  <si>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</si>
  <si>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</si>
  <si>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</si>
  <si>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</si>
  <si>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</si>
  <si>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</si>
  <si>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</si>
  <si>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</si>
  <si>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</si>
  <si>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</si>
  <si>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</si>
  <si>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</si>
  <si>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</si>
  <si>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</si>
  <si>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</si>
  <si>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</si>
  <si>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</si>
  <si>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</si>
  <si>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</si>
  <si>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</si>
  <si>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</si>
  <si>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</si>
  <si>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</si>
  <si>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</si>
  <si>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</si>
  <si>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</si>
  <si>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</si>
  <si>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</si>
  <si>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</si>
  <si>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</si>
  <si>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</si>
  <si>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</si>
  <si>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</si>
  <si>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</si>
  <si>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</si>
  <si>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</si>
  <si>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</si>
  <si>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</si>
  <si>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</si>
  <si>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</si>
  <si>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</si>
  <si>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</si>
  <si>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</si>
  <si>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</si>
  <si>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</si>
  <si>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</si>
  <si>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</si>
  <si>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</si>
  <si>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</si>
  <si>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</si>
  <si>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</si>
  <si>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</si>
  <si>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</si>
  <si>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</si>
  <si>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</si>
  <si>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</si>
  <si>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</si>
  <si>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</si>
  <si>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</si>
  <si>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</si>
  <si>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</si>
  <si>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</si>
  <si>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</si>
  <si>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</si>
  <si>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</si>
  <si>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</si>
  <si>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</si>
  <si>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</si>
  <si>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</si>
  <si>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</si>
  <si>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</si>
  <si>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</si>
  <si>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</si>
  <si>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</si>
  <si>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</si>
  <si>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</si>
  <si>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</si>
  <si>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</si>
  <si>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</si>
  <si>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</si>
  <si>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</si>
  <si>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</si>
  <si>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</si>
  <si>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</si>
  <si>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</si>
  <si>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</si>
  <si>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</si>
  <si>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</si>
  <si>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</si>
  <si>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</si>
  <si>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</si>
  <si>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</si>
  <si>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</si>
  <si>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</si>
  <si>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</si>
  <si>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</si>
  <si>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</si>
  <si>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</si>
  <si>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</si>
  <si>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</si>
  <si>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</si>
  <si>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</si>
  <si>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</si>
  <si>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</si>
  <si>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</si>
  <si>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</si>
  <si>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</si>
  <si>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</si>
  <si>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</si>
  <si>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</si>
  <si>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</si>
  <si>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</si>
  <si>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</si>
  <si>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</si>
  <si>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</si>
  <si>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</si>
  <si>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</si>
  <si>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</si>
  <si>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</si>
  <si>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</si>
  <si>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</si>
  <si>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</si>
  <si>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</si>
  <si>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</si>
  <si>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</si>
  <si>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</si>
  <si>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</si>
  <si>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</si>
  <si>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</si>
  <si>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</si>
  <si>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</si>
  <si>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</si>
  <si>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</si>
  <si>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</si>
  <si>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</si>
  <si>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</si>
  <si>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</si>
  <si>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</si>
  <si>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</si>
  <si>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</si>
  <si>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</si>
  <si>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</si>
  <si>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</si>
  <si>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</si>
  <si>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</si>
  <si>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</si>
  <si>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</si>
  <si>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</si>
  <si>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</si>
  <si>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</si>
  <si>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</si>
  <si>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</si>
  <si>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</si>
  <si>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</si>
  <si>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</si>
  <si>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</si>
  <si>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</si>
  <si>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</si>
  <si>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</si>
  <si>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</si>
  <si>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</si>
  <si>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</si>
  <si>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</si>
  <si>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</si>
  <si>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</si>
  <si>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</si>
  <si>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</si>
  <si>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</si>
  <si>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</si>
  <si>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</si>
  <si>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</si>
  <si>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</si>
  <si>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</si>
  <si>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</si>
  <si>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</si>
  <si>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</si>
  <si>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</si>
  <si>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</si>
  <si>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</si>
  <si>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</si>
  <si>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</si>
  <si>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</si>
  <si>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</si>
  <si>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</si>
  <si>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</si>
  <si>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</si>
  <si>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</si>
  <si>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</si>
  <si>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</si>
  <si>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</si>
  <si>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</si>
  <si>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</si>
  <si>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</si>
  <si>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</si>
  <si>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</si>
  <si>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</si>
  <si>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</si>
  <si>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</si>
  <si>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</si>
  <si>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</si>
  <si>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</si>
  <si>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</si>
  <si>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</si>
  <si>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</si>
  <si>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</si>
  <si>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</si>
  <si>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</si>
  <si>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</si>
  <si>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</si>
  <si>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</si>
  <si>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</si>
  <si>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</si>
  <si>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</si>
  <si>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</si>
  <si>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</si>
  <si>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</si>
  <si>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</si>
  <si>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</si>
  <si>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</si>
  <si>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</si>
  <si>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</si>
  <si>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</si>
  <si>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</si>
  <si>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</si>
  <si>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</si>
  <si>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</si>
  <si>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</si>
  <si>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</si>
  <si>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</si>
  <si>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</si>
  <si>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</si>
  <si>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</si>
  <si>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</si>
  <si>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</si>
  <si>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</si>
  <si>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</si>
  <si>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</si>
  <si>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</si>
  <si>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</si>
  <si>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</si>
  <si>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</si>
  <si>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</si>
  <si>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</si>
  <si>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</si>
  <si>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</si>
  <si>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</si>
  <si>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</si>
  <si>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</si>
  <si>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</si>
  <si>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</si>
  <si>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</si>
  <si>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</si>
  <si>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</si>
  <si>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</si>
  <si>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</si>
  <si>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</si>
  <si>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</si>
  <si>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</si>
  <si>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</si>
  <si>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</si>
  <si>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</si>
  <si>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</si>
  <si>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</si>
  <si>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</si>
  <si>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</si>
  <si>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</si>
  <si>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</si>
  <si>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</si>
  <si>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</si>
  <si>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</si>
  <si>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</si>
  <si>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</si>
  <si>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</si>
  <si>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</si>
  <si>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</si>
  <si>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</si>
  <si>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</si>
  <si>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</si>
  <si>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</si>
  <si>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</si>
  <si>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</si>
  <si>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</si>
  <si>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</si>
  <si>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</si>
  <si>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</si>
  <si>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</si>
  <si>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</si>
  <si>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</si>
  <si>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</si>
  <si>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</si>
  <si>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</si>
  <si>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</si>
  <si>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</si>
  <si>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</si>
  <si>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</si>
  <si>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</si>
  <si>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</si>
  <si>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</si>
  <si>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</si>
  <si>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</si>
  <si>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</si>
  <si>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</si>
  <si>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</si>
  <si>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</si>
  <si>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</si>
  <si>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</si>
  <si>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</si>
  <si>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</si>
  <si>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</si>
  <si>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</si>
  <si>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</si>
  <si>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</si>
  <si>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</si>
  <si>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</si>
  <si>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</si>
  <si>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</si>
  <si>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</si>
  <si>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</si>
  <si>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</si>
  <si>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</si>
  <si>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</si>
  <si>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</si>
  <si>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</si>
  <si>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</si>
  <si>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</si>
  <si>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</si>
  <si>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</si>
  <si>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</si>
  <si>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</si>
  <si>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</si>
  <si>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</si>
  <si>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</si>
  <si>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</si>
  <si>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</si>
  <si>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</si>
  <si>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</si>
  <si>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</si>
  <si>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</si>
  <si>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</si>
  <si>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</si>
  <si>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</si>
  <si>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</si>
  <si>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</si>
  <si>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</si>
  <si>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</si>
  <si>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</si>
  <si>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</si>
  <si>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</si>
  <si>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</si>
  <si>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</si>
  <si>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</si>
  <si>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</si>
  <si>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</si>
  <si>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</si>
  <si>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</si>
  <si>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</si>
  <si>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</si>
  <si>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</si>
  <si>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</si>
  <si>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</si>
  <si>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</si>
  <si>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</si>
  <si>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</si>
  <si>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</si>
  <si>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</si>
  <si>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</si>
  <si>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</si>
  <si>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</si>
  <si>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</si>
  <si>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</si>
  <si>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</si>
  <si>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</si>
  <si>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</si>
  <si>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</si>
  <si>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</si>
  <si>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</si>
  <si>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</si>
  <si>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</si>
  <si>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</si>
  <si>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</si>
  <si>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</si>
  <si>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</si>
  <si>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</si>
  <si>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</si>
  <si>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</si>
  <si>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</si>
  <si>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</si>
  <si>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</si>
  <si>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</si>
  <si>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</si>
  <si>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</si>
  <si>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</si>
  <si>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</si>
  <si>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</si>
  <si>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</si>
  <si>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</si>
  <si>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</si>
  <si>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</si>
  <si>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</si>
  <si>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</si>
  <si>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</si>
  <si>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</si>
  <si>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</si>
  <si>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</si>
  <si>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</si>
  <si>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</si>
  <si>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</si>
  <si>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</si>
  <si>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</si>
  <si>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</si>
  <si>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</si>
  <si>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</si>
  <si>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</si>
  <si>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</si>
  <si>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</si>
  <si>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</si>
  <si>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</si>
  <si>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</si>
  <si>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</si>
  <si>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</si>
  <si>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</si>
  <si>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</si>
  <si>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</si>
  <si>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</si>
  <si>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</si>
  <si>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</si>
  <si>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</si>
  <si>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</si>
  <si>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</si>
  <si>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</si>
  <si>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</si>
  <si>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</si>
  <si>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</si>
  <si>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</si>
  <si>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</si>
  <si>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</si>
  <si>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</si>
  <si>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</si>
  <si>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</si>
  <si>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</si>
  <si>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</si>
  <si>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</si>
  <si>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</si>
  <si>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</si>
  <si>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</si>
  <si>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</si>
  <si>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</si>
  <si>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</si>
  <si>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</si>
  <si>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</si>
  <si>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</si>
  <si>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</si>
  <si>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</si>
  <si>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</si>
  <si>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</si>
  <si>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</si>
  <si>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</si>
  <si>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</si>
  <si>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</si>
  <si>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</si>
  <si>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</si>
  <si>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</si>
  <si>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</si>
  <si>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</si>
  <si>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</si>
  <si>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</si>
  <si>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</si>
  <si>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</si>
  <si>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</si>
  <si>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</si>
  <si>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</si>
  <si>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</si>
  <si>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</si>
  <si>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</si>
  <si>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</si>
  <si>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</si>
  <si>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</si>
  <si>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</si>
  <si>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</si>
  <si>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</si>
  <si>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</si>
  <si>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</si>
  <si>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</si>
  <si>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</si>
  <si>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</si>
  <si>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</si>
  <si>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</si>
  <si>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</si>
  <si>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</si>
  <si>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</si>
  <si>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</si>
  <si>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</si>
  <si>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</si>
  <si>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</si>
  <si>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</si>
  <si>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</si>
  <si>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</si>
  <si>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</si>
  <si>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</si>
  <si>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</si>
  <si>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</si>
  <si>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</si>
  <si>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</si>
  <si>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</si>
  <si>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</si>
  <si>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</si>
  <si>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</si>
  <si>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</si>
  <si>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</si>
  <si>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</si>
  <si>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</si>
  <si>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</si>
  <si>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</si>
  <si>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</si>
  <si>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</si>
  <si>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</si>
  <si>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</si>
  <si>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</si>
  <si>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</si>
  <si>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</si>
  <si>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</si>
  <si>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</si>
  <si>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</si>
  <si>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</si>
  <si>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</si>
  <si>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</si>
  <si>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</si>
  <si>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</si>
  <si>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</si>
  <si>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</si>
  <si>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</si>
  <si>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</si>
  <si>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</si>
  <si>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</si>
  <si>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</si>
  <si>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</si>
  <si>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</si>
  <si>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</si>
  <si>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</si>
  <si>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</si>
  <si>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</si>
  <si>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</si>
  <si>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</si>
  <si>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</si>
  <si>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</si>
  <si>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</si>
  <si>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</si>
  <si>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</si>
  <si>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</si>
  <si>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</si>
  <si>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</si>
  <si>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</si>
  <si>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</si>
  <si>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</si>
  <si>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</si>
  <si>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</si>
  <si>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</si>
  <si>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</si>
  <si>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</si>
  <si>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</si>
  <si>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</si>
  <si>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</si>
  <si>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</si>
  <si>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</si>
  <si>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</si>
  <si>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</si>
  <si>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</si>
  <si>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</si>
  <si>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</si>
  <si>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</si>
  <si>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</si>
  <si>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</si>
  <si>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</si>
  <si>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</si>
  <si>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</si>
  <si>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</si>
  <si>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</si>
  <si>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</si>
  <si>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</si>
  <si>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</si>
  <si>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</si>
  <si>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</si>
  <si>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</si>
  <si>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</si>
  <si>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</si>
  <si>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</si>
  <si>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</si>
  <si>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</si>
  <si>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</si>
  <si>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</si>
  <si>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</si>
  <si>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</si>
  <si>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</si>
  <si>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</si>
  <si>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</si>
  <si>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</si>
  <si>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</si>
  <si>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</si>
  <si>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</si>
  <si>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</si>
  <si>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</si>
  <si>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</si>
  <si>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</si>
  <si>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</si>
  <si>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</si>
  <si>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</si>
  <si>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</si>
  <si>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</si>
  <si>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</si>
  <si>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</si>
  <si>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</si>
  <si>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</si>
  <si>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</si>
  <si>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</si>
  <si>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</si>
  <si>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</si>
  <si>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</si>
  <si>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</si>
  <si>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</si>
  <si>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</si>
  <si>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</si>
  <si>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</si>
  <si>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</si>
  <si>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</si>
  <si>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</si>
  <si>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</si>
  <si>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</si>
  <si>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</si>
  <si>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</si>
  <si>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</si>
  <si>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</si>
  <si>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</si>
  <si>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</si>
  <si>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</si>
  <si>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</si>
  <si>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</si>
  <si>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</si>
  <si>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</si>
  <si>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</si>
  <si>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</si>
  <si>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</si>
  <si>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</si>
  <si>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</si>
  <si>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</si>
  <si>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</si>
  <si>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</si>
  <si>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</si>
  <si>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</si>
  <si>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</si>
  <si>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</si>
  <si>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</si>
  <si>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</si>
  <si>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</si>
  <si>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</si>
  <si>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</si>
  <si>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</si>
  <si>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</si>
  <si>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</si>
  <si>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</si>
  <si>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</si>
  <si>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</si>
  <si>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</si>
  <si>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</si>
  <si>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</si>
  <si>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</si>
  <si>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</si>
  <si>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</si>
  <si>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</si>
  <si>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</si>
  <si>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</si>
  <si>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</si>
  <si>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</si>
  <si>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</si>
  <si>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</si>
  <si>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</si>
  <si>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</si>
  <si>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</si>
  <si>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</si>
  <si>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</si>
  <si>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</si>
  <si>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</si>
  <si>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</si>
  <si>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</si>
  <si>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</si>
  <si>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</si>
  <si>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</si>
  <si>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</si>
  <si>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</si>
  <si>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</si>
  <si>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</si>
  <si>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</si>
  <si>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</si>
  <si>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</si>
  <si>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</si>
  <si>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</si>
  <si>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</si>
  <si>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</si>
  <si>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</si>
  <si>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</si>
  <si>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</si>
  <si>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</si>
  <si>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</si>
  <si>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</si>
  <si>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</si>
  <si>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</si>
  <si>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</si>
  <si>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</si>
  <si>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</si>
  <si>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</si>
  <si>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</si>
  <si>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</si>
  <si>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</si>
  <si>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</si>
  <si>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</si>
  <si>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</si>
  <si>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</si>
  <si>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</si>
  <si>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</si>
  <si>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</si>
  <si>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</si>
  <si>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</si>
  <si>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</si>
  <si>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</si>
  <si>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</si>
  <si>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</si>
  <si>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</si>
  <si>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</si>
  <si>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</si>
  <si>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</si>
  <si>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</si>
  <si>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</si>
  <si>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</si>
  <si>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</si>
  <si>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</si>
  <si>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</si>
  <si>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</si>
  <si>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</si>
  <si>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</si>
  <si>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</si>
  <si>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</si>
  <si>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</si>
  <si>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</si>
  <si>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</si>
  <si>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</si>
  <si>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</si>
  <si>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</si>
  <si>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</si>
  <si>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</si>
  <si>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</si>
  <si>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</si>
  <si>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</si>
  <si>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</si>
  <si>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</si>
  <si>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</si>
  <si>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</si>
  <si>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</si>
  <si>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</si>
  <si>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</si>
  <si>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</si>
  <si>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</si>
  <si>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</si>
  <si>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</si>
  <si>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</si>
  <si>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</si>
  <si>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</si>
  <si>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</si>
  <si>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</si>
  <si>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</si>
  <si>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</si>
  <si>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</si>
  <si>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</si>
  <si>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</si>
  <si>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</si>
  <si>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</si>
  <si>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</si>
  <si>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</si>
  <si>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</si>
  <si>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</si>
  <si>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</si>
  <si>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</si>
  <si>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</si>
  <si>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</si>
  <si>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</si>
  <si>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</si>
  <si>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</si>
  <si>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</si>
  <si>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</si>
  <si>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</si>
  <si>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</si>
  <si>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</si>
  <si>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</si>
  <si>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</si>
  <si>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</si>
  <si>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</si>
  <si>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</si>
  <si>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</si>
  <si>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</si>
  <si>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</si>
  <si>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</si>
  <si>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</si>
  <si>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</si>
  <si>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</si>
  <si>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</si>
  <si>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</si>
  <si>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</si>
  <si>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</si>
  <si>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</si>
  <si>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</si>
  <si>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</si>
  <si>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</si>
  <si>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</si>
  <si>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</si>
  <si>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</si>
  <si>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</si>
  <si>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</si>
  <si>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</si>
  <si>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</si>
  <si>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</si>
  <si>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</si>
  <si>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</si>
  <si>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</si>
  <si>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</si>
  <si>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</si>
  <si>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</si>
  <si>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</si>
  <si>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</si>
  <si>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</si>
  <si>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</si>
  <si>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</si>
  <si>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</si>
  <si>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</si>
  <si>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</si>
  <si>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</si>
  <si>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</si>
  <si>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</si>
  <si>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</si>
  <si>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</si>
  <si>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</si>
  <si>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</si>
  <si>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</si>
  <si>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</si>
  <si>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</si>
  <si>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</si>
  <si>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</si>
  <si>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</si>
  <si>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</si>
  <si>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</si>
  <si>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</si>
  <si>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</si>
  <si>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</si>
  <si>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</si>
  <si>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</si>
  <si>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</si>
  <si>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</si>
  <si>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</si>
  <si>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</si>
  <si>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</si>
  <si>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</si>
  <si>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</si>
  <si>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</si>
  <si>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</si>
  <si>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</si>
  <si>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</si>
  <si>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</si>
  <si>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</si>
  <si>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</si>
  <si>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</si>
  <si>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</si>
  <si>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</si>
  <si>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</si>
  <si>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</si>
  <si>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</si>
  <si>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</si>
  <si>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</si>
  <si>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</si>
  <si>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</si>
  <si>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</si>
  <si>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</si>
  <si>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</si>
  <si>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</si>
  <si>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</si>
  <si>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</si>
  <si>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</si>
  <si>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</si>
  <si>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</si>
  <si>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</si>
  <si>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</si>
  <si>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</si>
  <si>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</si>
  <si>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</si>
  <si>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</si>
  <si>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</si>
  <si>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</si>
  <si>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</si>
  <si>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</si>
  <si>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</si>
  <si>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</si>
  <si>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</si>
  <si>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</si>
  <si>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</si>
  <si>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</si>
  <si>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</si>
  <si>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</si>
  <si>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</si>
  <si>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</si>
  <si>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</si>
  <si>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</si>
  <si>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</si>
  <si>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</si>
  <si>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</si>
  <si>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</si>
  <si>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</si>
  <si>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</si>
  <si>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</si>
  <si>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</si>
  <si>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</si>
  <si>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</si>
  <si>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</si>
  <si>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</si>
  <si>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</si>
  <si>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</si>
  <si>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</si>
  <si>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</si>
  <si>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</si>
  <si>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</si>
  <si>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</si>
  <si>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</si>
  <si>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</si>
  <si>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</si>
  <si>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</si>
  <si>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</si>
  <si>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</si>
  <si>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</si>
  <si>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</si>
  <si>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</si>
  <si>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</si>
  <si>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</si>
  <si>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</si>
  <si>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</si>
  <si>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</si>
  <si>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</si>
  <si>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</si>
  <si>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</si>
  <si>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</si>
  <si>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</si>
  <si>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</si>
  <si>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</si>
  <si>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</si>
  <si>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</si>
  <si>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</si>
  <si>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</si>
  <si>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</si>
  <si>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</si>
  <si>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</si>
  <si>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</si>
  <si>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</si>
  <si>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</si>
  <si>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</si>
  <si>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</si>
  <si>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</si>
  <si>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</si>
  <si>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</si>
  <si>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</si>
  <si>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</si>
  <si>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</si>
  <si>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</si>
  <si>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</si>
  <si>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</si>
  <si>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</si>
  <si>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</si>
  <si>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</si>
  <si>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</si>
  <si>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</si>
  <si>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</si>
  <si>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</si>
  <si>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</si>
  <si>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</si>
  <si>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</si>
  <si>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</si>
  <si>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</si>
  <si>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</si>
  <si>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</si>
  <si>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</si>
  <si>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</si>
  <si>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</si>
  <si>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</si>
  <si>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</si>
  <si>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</si>
  <si>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</si>
  <si>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</si>
  <si>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</si>
  <si>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</si>
  <si>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</si>
  <si>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</si>
  <si>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</si>
  <si>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</si>
  <si>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</si>
  <si>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</si>
  <si>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</si>
  <si>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</si>
  <si>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</si>
  <si>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</si>
  <si>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</si>
  <si>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</si>
  <si>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</si>
  <si>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</si>
  <si>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</si>
  <si>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</si>
  <si>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</si>
  <si>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</si>
  <si>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</si>
  <si>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</si>
  <si>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</si>
  <si>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</si>
  <si>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</si>
  <si>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</si>
  <si>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</si>
  <si>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</si>
  <si>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</si>
  <si>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</si>
  <si>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</si>
  <si>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</si>
  <si>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</si>
  <si>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</si>
  <si>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</si>
  <si>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</si>
  <si>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</si>
  <si>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</si>
  <si>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</si>
  <si>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</si>
  <si>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</si>
  <si>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</si>
  <si>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</si>
  <si>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</si>
  <si>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</si>
  <si>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</si>
  <si>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</si>
  <si>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</si>
  <si>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</si>
  <si>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</si>
  <si>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</si>
  <si>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</si>
  <si>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</si>
  <si>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</si>
  <si>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</si>
  <si>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</si>
  <si>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</si>
  <si>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</si>
  <si>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</si>
  <si>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</si>
  <si>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</si>
  <si>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</si>
  <si>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</si>
  <si>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</si>
  <si>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</si>
  <si>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</si>
  <si>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</si>
  <si>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</si>
  <si>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</si>
  <si>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</si>
  <si>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</si>
  <si>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</si>
  <si>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</si>
  <si>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</si>
  <si>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</si>
  <si>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</si>
  <si>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</si>
  <si>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</si>
  <si>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</si>
  <si>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</si>
  <si>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</si>
  <si>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</si>
  <si>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</si>
  <si>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</si>
  <si>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</si>
  <si>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</si>
  <si>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</si>
  <si>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</si>
  <si>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</si>
  <si>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</si>
  <si>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</si>
  <si>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</si>
  <si>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</si>
  <si>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</si>
  <si>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</si>
  <si>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</si>
  <si>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</si>
  <si>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</si>
  <si>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</si>
  <si>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</si>
  <si>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</si>
  <si>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</si>
  <si>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</si>
  <si>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</si>
  <si>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</si>
  <si>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</si>
  <si>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</si>
  <si>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</si>
  <si>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</si>
  <si>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</si>
  <si>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</si>
  <si>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</si>
  <si>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</si>
  <si>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</si>
  <si>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</si>
  <si>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</si>
  <si>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</si>
  <si>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</si>
  <si>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</si>
  <si>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</si>
  <si>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</si>
  <si>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</si>
  <si>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</si>
  <si>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</si>
  <si>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</si>
  <si>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</si>
  <si>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</si>
  <si>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</si>
  <si>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</si>
  <si>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</si>
  <si>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</si>
  <si>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</si>
  <si>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</si>
  <si>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</si>
  <si>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</si>
  <si>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</si>
  <si>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</si>
  <si>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</si>
  <si>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</si>
  <si>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</si>
  <si>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</si>
  <si>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</si>
  <si>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</si>
  <si>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</si>
  <si>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</si>
  <si>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</si>
  <si>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</si>
  <si>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</si>
  <si>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</si>
  <si>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</si>
  <si>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</si>
  <si>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</si>
  <si>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</si>
  <si>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</si>
  <si>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</si>
  <si>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</si>
  <si>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</si>
  <si>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</si>
  <si>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</si>
  <si>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</si>
  <si>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</si>
  <si>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</si>
  <si>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</si>
  <si>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</si>
  <si>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</si>
  <si>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</si>
  <si>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</si>
  <si>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</si>
  <si>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</si>
  <si>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</si>
  <si>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</si>
  <si>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</si>
  <si>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</si>
  <si>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</si>
  <si>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</si>
  <si>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</si>
  <si>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</si>
  <si>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</si>
  <si>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</si>
  <si>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</si>
  <si>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</si>
  <si>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</si>
  <si>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</si>
  <si>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</si>
  <si>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</si>
  <si>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</si>
  <si>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</si>
  <si>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</si>
  <si>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</si>
  <si>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</si>
  <si>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</si>
  <si>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</si>
  <si>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</si>
  <si>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</si>
  <si>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</si>
  <si>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</si>
  <si>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</si>
  <si>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</si>
  <si>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</si>
  <si>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</si>
  <si>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</si>
  <si>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</si>
  <si>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</si>
  <si>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</si>
  <si>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</si>
  <si>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</si>
  <si>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</si>
  <si>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</si>
  <si>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</si>
  <si>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</si>
  <si>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</si>
  <si>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</si>
  <si>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</si>
  <si>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</si>
  <si>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</si>
  <si>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</si>
  <si>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</si>
  <si>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</si>
  <si>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</si>
  <si>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</si>
  <si>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</si>
  <si>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</si>
  <si>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</si>
  <si>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</si>
  <si>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</si>
  <si>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</si>
  <si>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</si>
  <si>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</si>
  <si>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</si>
  <si>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</si>
  <si>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</si>
  <si>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</si>
  <si>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</si>
  <si>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</si>
  <si>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</si>
  <si>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</si>
  <si>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</si>
  <si>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</si>
  <si>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</si>
  <si>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</si>
  <si>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</si>
  <si>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</si>
  <si>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</si>
  <si>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</si>
  <si>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</si>
  <si>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</si>
  <si>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</si>
  <si>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</si>
  <si>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</si>
  <si>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</si>
  <si>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</si>
  <si>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</si>
  <si>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</si>
  <si>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</si>
  <si>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</si>
  <si>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</si>
  <si>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</si>
  <si>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</si>
  <si>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</si>
  <si>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</si>
  <si>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</si>
  <si>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</si>
  <si>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</si>
  <si>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</si>
  <si>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</si>
  <si>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</si>
  <si>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</si>
  <si>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</si>
  <si>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</si>
  <si>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</si>
  <si>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</si>
  <si>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</si>
  <si>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</si>
  <si>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</si>
  <si>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</si>
  <si>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</si>
  <si>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</si>
  <si>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</si>
  <si>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</si>
  <si>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</si>
  <si>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</si>
  <si>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</si>
  <si>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</si>
  <si>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</si>
  <si>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</si>
  <si>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</si>
  <si>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</si>
  <si>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</si>
  <si>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</si>
  <si>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</si>
  <si>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</si>
  <si>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</si>
  <si>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</si>
  <si>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</si>
  <si>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</si>
  <si>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</si>
  <si>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</si>
  <si>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</si>
  <si>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</si>
  <si>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</si>
  <si>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</si>
  <si>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</si>
  <si>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</si>
  <si>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</si>
  <si>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</si>
  <si>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</si>
  <si>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</si>
  <si>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</si>
  <si>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</si>
  <si>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</si>
  <si>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</si>
  <si>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</si>
  <si>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</si>
  <si>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</si>
  <si>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</si>
  <si>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</si>
  <si>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</si>
  <si>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</si>
  <si>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</si>
  <si>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</si>
  <si>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</si>
  <si>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</si>
  <si>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</si>
  <si>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</si>
  <si>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</si>
  <si>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</si>
  <si>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</si>
  <si>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</si>
  <si>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</si>
  <si>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</si>
  <si>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</si>
  <si>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</si>
  <si>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</si>
  <si>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</si>
  <si>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</si>
  <si>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</si>
  <si>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</si>
  <si>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</si>
  <si>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</si>
  <si>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</si>
  <si>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</si>
  <si>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</si>
  <si>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</si>
  <si>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</si>
  <si>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</si>
  <si>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</si>
  <si>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</si>
  <si>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</si>
  <si>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</si>
  <si>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</si>
  <si>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</si>
  <si>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</si>
  <si>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</si>
  <si>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</si>
  <si>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</si>
  <si>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</si>
  <si>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</si>
  <si>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</si>
  <si>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</si>
  <si>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</si>
  <si>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</si>
  <si>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</si>
  <si>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</si>
  <si>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</si>
  <si>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</si>
  <si>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</si>
  <si>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</si>
  <si>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</si>
  <si>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</si>
  <si>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</si>
  <si>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</si>
  <si>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</si>
  <si>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</si>
  <si>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</si>
  <si>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</si>
  <si>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</si>
  <si>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</si>
  <si>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</si>
  <si>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</si>
  <si>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</si>
  <si>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</si>
  <si>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</si>
  <si>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</si>
  <si>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</si>
  <si>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</si>
  <si>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</si>
  <si>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</si>
  <si>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</si>
  <si>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</si>
  <si>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</si>
  <si>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</si>
  <si>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</si>
  <si>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</si>
  <si>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</si>
  <si>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</si>
  <si>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</si>
  <si>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</si>
  <si>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</si>
  <si>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</si>
  <si>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</si>
  <si>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</si>
  <si>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</si>
  <si>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</si>
  <si>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</si>
  <si>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</si>
  <si>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</si>
  <si>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</si>
  <si>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</si>
  <si>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</si>
  <si>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</si>
  <si>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</si>
  <si>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</si>
  <si>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</si>
  <si>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</si>
  <si>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</si>
  <si>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</si>
  <si>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</si>
  <si>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</si>
  <si>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</si>
  <si>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</si>
  <si>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</si>
  <si>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</si>
  <si>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</si>
  <si>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</si>
  <si>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</si>
  <si>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</si>
  <si>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</si>
  <si>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</si>
  <si>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</si>
  <si>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</si>
  <si>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</si>
  <si>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</si>
  <si>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</si>
  <si>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</si>
  <si>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</si>
  <si>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</si>
  <si>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</si>
  <si>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</si>
  <si>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</si>
  <si>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</si>
  <si>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</si>
  <si>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</si>
  <si>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</si>
  <si>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</si>
  <si>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</si>
  <si>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</si>
  <si>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</si>
  <si>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</si>
  <si>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</si>
  <si>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</si>
  <si>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</si>
  <si>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</si>
  <si>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</si>
  <si>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</si>
  <si>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</si>
  <si>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</si>
  <si>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</si>
  <si>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</si>
  <si>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</si>
  <si>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</si>
  <si>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</si>
  <si>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</si>
  <si>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</si>
  <si>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</si>
  <si>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</si>
  <si>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</si>
  <si>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</si>
  <si>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</si>
  <si>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</si>
  <si>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</si>
  <si>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</si>
  <si>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</si>
  <si>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</si>
  <si>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</si>
  <si>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</si>
  <si>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</si>
  <si>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</si>
  <si>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</si>
  <si>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</si>
  <si>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</si>
  <si>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</si>
  <si>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</si>
  <si>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</si>
  <si>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</si>
  <si>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</si>
  <si>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</si>
  <si>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</si>
  <si>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</si>
  <si>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</si>
  <si>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</si>
  <si>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</si>
  <si>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</si>
  <si>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</si>
  <si>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</si>
  <si>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</si>
  <si>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</si>
  <si>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</si>
  <si>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</si>
  <si>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</si>
  <si>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</si>
  <si>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</si>
  <si>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</si>
  <si>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</si>
  <si>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</si>
  <si>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</si>
  <si>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</si>
  <si>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</si>
  <si>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</si>
  <si>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</si>
  <si>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</si>
  <si>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</si>
  <si>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</si>
  <si>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</si>
  <si>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</si>
  <si>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</si>
  <si>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</si>
  <si>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</si>
  <si>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</si>
  <si>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</si>
  <si>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</si>
  <si>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</si>
  <si>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</si>
  <si>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</si>
  <si>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</si>
  <si>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</si>
  <si>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</si>
  <si>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</si>
  <si>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</si>
  <si>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</si>
  <si>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</si>
  <si>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</si>
  <si>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</si>
  <si>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</si>
  <si>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</si>
  <si>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</si>
  <si>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</si>
  <si>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</si>
  <si>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</si>
  <si>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</si>
  <si>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</si>
  <si>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</si>
  <si>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</si>
  <si>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</si>
  <si>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</si>
  <si>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</si>
  <si>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</si>
  <si>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</si>
  <si>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</si>
  <si>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</si>
  <si>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</si>
  <si>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</si>
  <si>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</si>
  <si>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</si>
  <si>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</si>
  <si>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</si>
  <si>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</si>
  <si>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</si>
  <si>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</si>
  <si>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</si>
  <si>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</si>
  <si>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</si>
  <si>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</si>
  <si>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</si>
  <si>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</si>
  <si>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</si>
  <si>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</si>
  <si>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</si>
  <si>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</si>
  <si>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</si>
  <si>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</si>
  <si>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</si>
  <si>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</si>
  <si>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</si>
  <si>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</si>
  <si>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</si>
  <si>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</si>
  <si>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</si>
  <si>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</si>
  <si>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</si>
  <si>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</si>
  <si>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</si>
  <si>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</si>
  <si>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</si>
  <si>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</si>
  <si>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</si>
  <si>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</si>
  <si>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</si>
  <si>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</si>
  <si>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</si>
  <si>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</si>
  <si>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</si>
  <si>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</si>
  <si>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</si>
  <si>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</si>
  <si>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</si>
  <si>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</si>
  <si>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</si>
  <si>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</si>
  <si>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</si>
  <si>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</si>
  <si>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</si>
  <si>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</si>
  <si>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</si>
  <si>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</si>
  <si>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</si>
  <si>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</si>
  <si>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</si>
  <si>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</si>
  <si>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</si>
  <si>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</si>
  <si>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</si>
  <si>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</si>
  <si>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</si>
  <si>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</si>
  <si>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</si>
  <si>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</si>
  <si>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</si>
  <si>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</si>
  <si>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</si>
  <si>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</si>
  <si>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</si>
  <si>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</si>
  <si>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</si>
  <si>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</si>
  <si>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</si>
  <si>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</si>
  <si>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</si>
  <si>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</si>
  <si>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</si>
  <si>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</si>
  <si>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</si>
  <si>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</si>
  <si>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</si>
  <si>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</si>
  <si>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</si>
  <si>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</si>
  <si>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</si>
  <si>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</si>
  <si>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</si>
  <si>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</si>
  <si>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</si>
  <si>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</si>
  <si>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</si>
  <si>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</si>
  <si>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</si>
  <si>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</si>
  <si>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</si>
  <si>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</si>
  <si>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</si>
  <si>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</si>
  <si>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</si>
  <si>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</si>
  <si>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</si>
  <si>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</si>
  <si>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</si>
  <si>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</si>
  <si>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</si>
  <si>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</si>
  <si>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</si>
  <si>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</si>
  <si>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</si>
  <si>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</si>
  <si>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</si>
  <si>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</si>
  <si>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</si>
  <si>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</si>
  <si>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</si>
  <si>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</si>
  <si>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</si>
  <si>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</si>
  <si>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</si>
  <si>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</si>
  <si>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</si>
  <si>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</si>
  <si>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</si>
  <si>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</si>
  <si>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</si>
  <si>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</si>
  <si>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</si>
  <si>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</si>
  <si>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</si>
  <si>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</si>
  <si>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</si>
  <si>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</si>
  <si>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</si>
  <si>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</si>
  <si>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</si>
  <si>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</si>
  <si>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</si>
  <si>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</si>
  <si>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</si>
  <si>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</si>
  <si>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</si>
  <si>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</si>
  <si>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</si>
  <si>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</si>
  <si>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</si>
  <si>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</si>
  <si>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</si>
  <si>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</si>
  <si>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</si>
  <si>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</si>
  <si>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</si>
  <si>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</si>
  <si>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</si>
  <si>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</si>
  <si>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</si>
  <si>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</si>
  <si>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</si>
  <si>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</si>
  <si>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</si>
  <si>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</si>
  <si>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</si>
  <si>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</si>
  <si>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</si>
  <si>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</si>
  <si>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</si>
  <si>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</si>
  <si>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</si>
  <si>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</si>
  <si>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</si>
  <si>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</si>
  <si>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</si>
  <si>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</si>
  <si>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</si>
  <si>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</si>
  <si>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</si>
  <si>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</si>
  <si>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</si>
  <si>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</si>
  <si>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</si>
  <si>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</si>
  <si>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</si>
  <si>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</si>
  <si>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</si>
  <si>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</si>
  <si>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</si>
  <si>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</si>
  <si>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</si>
  <si>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</si>
  <si>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</si>
  <si>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</si>
  <si>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</si>
  <si>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</si>
  <si>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</si>
  <si>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</si>
  <si>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</si>
  <si>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</si>
  <si>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</si>
  <si>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</si>
  <si>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</si>
  <si>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</si>
  <si>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</si>
  <si>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</si>
  <si>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</si>
  <si>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</si>
  <si>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</si>
  <si>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</si>
  <si>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</si>
  <si>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</si>
  <si>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</si>
  <si>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</si>
  <si>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</si>
  <si>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</si>
  <si>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</si>
  <si>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</si>
  <si>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</si>
  <si>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</si>
  <si>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</si>
  <si>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</si>
  <si>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</si>
  <si>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</si>
  <si>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</si>
  <si>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</si>
  <si>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</si>
  <si>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</si>
  <si>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</si>
  <si>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</si>
  <si>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</si>
  <si>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</si>
  <si>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</si>
  <si>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</si>
  <si>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</si>
  <si>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</si>
  <si>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</si>
  <si>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</si>
  <si>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</si>
  <si>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</si>
  <si>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</si>
  <si>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</si>
  <si>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</si>
  <si>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</si>
  <si>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</si>
  <si>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</si>
  <si>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</si>
  <si>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</si>
  <si>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</si>
  <si>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</si>
  <si>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</si>
  <si>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</si>
  <si>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</si>
  <si>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</si>
  <si>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</si>
  <si>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</si>
  <si>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</si>
  <si>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</si>
  <si>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</si>
  <si>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</si>
  <si>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</si>
  <si>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</si>
  <si>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</si>
  <si>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</si>
  <si>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</si>
  <si>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</si>
  <si>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</si>
  <si>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</si>
  <si>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</si>
  <si>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</si>
  <si>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</si>
  <si>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</si>
  <si>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</si>
  <si>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</si>
  <si>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</si>
  <si>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</si>
  <si>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</si>
  <si>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</si>
  <si>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</si>
  <si>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</si>
  <si>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</si>
  <si>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</si>
  <si>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</si>
  <si>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</si>
  <si>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</si>
  <si>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</si>
  <si>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</si>
  <si>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</si>
  <si>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</si>
  <si>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</si>
  <si>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</si>
  <si>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</si>
  <si>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</si>
  <si>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</si>
  <si>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</si>
  <si>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</si>
  <si>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</si>
  <si>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</si>
  <si>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</si>
  <si>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</si>
  <si>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</si>
  <si>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</si>
  <si>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</si>
  <si>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</si>
  <si>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</si>
  <si>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</si>
  <si>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</si>
  <si>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</si>
  <si>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</si>
  <si>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</si>
  <si>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</si>
  <si>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</si>
  <si>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</si>
  <si>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</si>
  <si>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</si>
  <si>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</si>
  <si>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</si>
  <si>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</si>
  <si>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</si>
  <si>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</si>
  <si>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</si>
  <si>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</si>
  <si>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</si>
  <si>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</si>
  <si>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</si>
  <si>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</si>
  <si>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</si>
  <si>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</si>
  <si>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</si>
  <si>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</si>
  <si>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</si>
  <si>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</si>
  <si>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</si>
  <si>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</si>
  <si>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</si>
  <si>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</si>
  <si>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</si>
  <si>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</si>
  <si>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</si>
  <si>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</si>
  <si>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</si>
  <si>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</si>
  <si>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</si>
  <si>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</si>
  <si>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</si>
  <si>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</si>
  <si>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</si>
  <si>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</si>
  <si>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</si>
  <si>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</si>
  <si>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</si>
  <si>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</si>
  <si>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</si>
  <si>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</si>
  <si>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</si>
  <si>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</si>
  <si>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</si>
  <si>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</si>
  <si>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</si>
  <si>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</si>
  <si>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</si>
  <si>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</si>
  <si>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</si>
  <si>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</si>
  <si>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</si>
  <si>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</si>
  <si>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</si>
  <si>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</si>
  <si>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</si>
  <si>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</si>
  <si>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</si>
  <si>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</si>
  <si>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</si>
  <si>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</si>
  <si>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</si>
  <si>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</si>
  <si>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</si>
  <si>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</si>
  <si>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</si>
  <si>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</si>
  <si>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</si>
  <si>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</si>
  <si>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</si>
  <si>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</si>
  <si>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</si>
  <si>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</si>
  <si>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</si>
  <si>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</si>
  <si>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</si>
  <si>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</si>
  <si>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</si>
  <si>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</si>
  <si>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</si>
  <si>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</si>
  <si>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</si>
  <si>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</si>
  <si>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</si>
  <si>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</si>
  <si>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</si>
  <si>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</si>
  <si>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</si>
  <si>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</si>
  <si>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</si>
  <si>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</si>
  <si>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</si>
  <si>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</si>
  <si>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</si>
  <si>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</si>
  <si>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</si>
  <si>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</si>
  <si>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</si>
  <si>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</si>
  <si>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</si>
  <si>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</si>
  <si>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</si>
  <si>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</si>
  <si>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</si>
  <si>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</si>
  <si>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</si>
  <si>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</si>
  <si>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</si>
  <si>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</si>
  <si>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</si>
  <si>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</si>
  <si>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</si>
  <si>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</si>
  <si>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</si>
  <si>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</si>
  <si>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</si>
  <si>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</si>
  <si>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</si>
  <si>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</si>
  <si>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</si>
  <si>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</si>
  <si>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</si>
  <si>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</si>
  <si>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</si>
  <si>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</si>
  <si>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</si>
  <si>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</si>
  <si>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</si>
  <si>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</si>
  <si>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</si>
  <si>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</si>
  <si>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</si>
  <si>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</si>
  <si>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</si>
  <si>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</si>
  <si>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</si>
  <si>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</si>
  <si>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</si>
  <si>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</si>
  <si>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</si>
  <si>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</si>
  <si>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</si>
  <si>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</si>
  <si>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</si>
  <si>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</si>
  <si>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</si>
  <si>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</si>
  <si>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</si>
  <si>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</si>
  <si>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</si>
  <si>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</si>
  <si>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</si>
  <si>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</si>
  <si>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</si>
  <si>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</si>
  <si>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</si>
  <si>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</si>
  <si>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</si>
  <si>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</si>
  <si>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</si>
  <si>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</si>
  <si>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</si>
  <si>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</si>
  <si>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</si>
  <si>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</si>
  <si>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</si>
  <si>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</si>
  <si>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</si>
  <si>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</si>
  <si>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</si>
  <si>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</si>
  <si>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</si>
  <si>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</si>
  <si>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</si>
  <si>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</si>
  <si>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</si>
  <si>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</si>
  <si>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</si>
  <si>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</si>
  <si>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</si>
  <si>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</si>
  <si>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</si>
  <si>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</si>
  <si>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</si>
  <si>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</si>
  <si>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</si>
  <si>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</si>
  <si>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</si>
  <si>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</si>
  <si>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</si>
  <si>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</si>
  <si>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</si>
  <si>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</si>
  <si>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</si>
  <si>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</si>
  <si>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</si>
  <si>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</si>
  <si>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</si>
  <si>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</si>
  <si>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</si>
  <si>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</si>
  <si>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</si>
  <si>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</si>
  <si>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</si>
  <si>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</si>
  <si>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</si>
  <si>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</si>
  <si>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</si>
  <si>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</si>
  <si>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</si>
  <si>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</si>
  <si>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</si>
  <si>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</si>
  <si>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</si>
  <si>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</si>
  <si>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</si>
  <si>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</si>
  <si>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</si>
  <si>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</si>
  <si>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</si>
  <si>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</si>
  <si>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</si>
  <si>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</si>
  <si>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</si>
  <si>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</si>
  <si>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</si>
  <si>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</si>
  <si>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</si>
  <si>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</si>
  <si>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</si>
  <si>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</si>
  <si>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</si>
  <si>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</si>
  <si>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</si>
  <si>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</si>
  <si>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</si>
  <si>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</si>
  <si>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</si>
  <si>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</si>
  <si>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</si>
  <si>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</si>
  <si>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</si>
  <si>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</si>
  <si>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</si>
  <si>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</si>
  <si>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</si>
  <si>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</si>
  <si>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</si>
  <si>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</si>
  <si>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</si>
  <si>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</si>
  <si>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</si>
  <si>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</si>
  <si>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</si>
  <si>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</si>
  <si>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</si>
  <si>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</si>
  <si>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</si>
  <si>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</si>
  <si>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</si>
  <si>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</si>
  <si>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</si>
  <si>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</si>
  <si>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</si>
  <si>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</si>
  <si>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</si>
  <si>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</si>
  <si>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</si>
  <si>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</si>
  <si>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</si>
  <si>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</si>
  <si>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</si>
  <si>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</si>
  <si>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</si>
  <si>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</si>
  <si>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</si>
  <si>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</si>
  <si>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</si>
  <si>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</si>
  <si>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</si>
  <si>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</si>
  <si>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</si>
  <si>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</si>
  <si>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</si>
  <si>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</si>
  <si>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</si>
  <si>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</si>
  <si>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</si>
  <si>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</si>
  <si>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</si>
  <si>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</si>
  <si>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</si>
  <si>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</si>
  <si>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</si>
  <si>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</si>
  <si>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</si>
  <si>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</si>
  <si>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</si>
  <si>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</si>
  <si>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</si>
  <si>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</si>
  <si>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</si>
  <si>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</si>
  <si>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</si>
  <si>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</si>
  <si>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</si>
  <si>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</si>
  <si>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</si>
  <si>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</si>
  <si>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</si>
  <si>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</si>
  <si>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</si>
  <si>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</si>
  <si>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</si>
  <si>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</si>
  <si>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</si>
  <si>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</si>
  <si>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</si>
  <si>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</si>
  <si>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</si>
  <si>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</si>
  <si>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</si>
  <si>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</si>
  <si>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</si>
  <si>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</si>
  <si>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</si>
  <si>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</si>
  <si>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</si>
  <si>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</si>
  <si>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</si>
  <si>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</si>
  <si>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</si>
  <si>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</si>
  <si>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</si>
  <si>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</si>
  <si>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</si>
  <si>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</si>
  <si>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</si>
  <si>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</si>
  <si>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</si>
  <si>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</si>
  <si>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</si>
  <si>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</si>
  <si>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</si>
  <si>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</si>
  <si>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</si>
  <si>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</si>
  <si>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</si>
  <si>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</si>
  <si>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</si>
  <si>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</si>
  <si>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</si>
  <si>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</si>
  <si>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</si>
  <si>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</si>
  <si>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</si>
  <si>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</si>
  <si>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</si>
  <si>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</si>
  <si>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</si>
  <si>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</si>
  <si>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</si>
  <si>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</si>
  <si>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</si>
  <si>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</si>
  <si>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</si>
  <si>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</si>
  <si>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</si>
  <si>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</si>
  <si>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</si>
  <si>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</si>
  <si>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</si>
  <si>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</si>
  <si>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</si>
  <si>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</si>
  <si>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</si>
  <si>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</si>
  <si>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</si>
  <si>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</si>
  <si>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</si>
  <si>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</si>
  <si>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</si>
  <si>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</si>
  <si>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</si>
  <si>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</si>
  <si>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</si>
  <si>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</si>
  <si>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</si>
  <si>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</si>
  <si>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</si>
  <si>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</si>
  <si>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</si>
  <si>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</si>
  <si>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</si>
  <si>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</si>
  <si>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</si>
  <si>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</si>
  <si>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</si>
  <si>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</si>
  <si>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</si>
  <si>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</si>
  <si>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</si>
  <si>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</si>
  <si>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</si>
  <si>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</si>
  <si>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</si>
  <si>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</si>
  <si>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</si>
  <si>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</si>
  <si>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</si>
  <si>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</si>
  <si>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</si>
  <si>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</si>
  <si>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</si>
  <si>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</si>
  <si>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</si>
  <si>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</si>
  <si>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</si>
  <si>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</si>
  <si>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</si>
  <si>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</si>
  <si>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</si>
  <si>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</si>
  <si>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</si>
  <si>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</si>
  <si>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</si>
  <si>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</si>
  <si>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</si>
  <si>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</si>
  <si>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</si>
  <si>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</si>
  <si>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</si>
  <si>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</si>
  <si>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</si>
  <si>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</si>
  <si>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</si>
  <si>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</si>
  <si>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</si>
  <si>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</si>
  <si>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</si>
  <si>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</si>
  <si>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</si>
  <si>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</si>
  <si>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</si>
  <si>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</si>
  <si>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</si>
  <si>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</si>
  <si>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</si>
  <si>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</si>
  <si>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</si>
  <si>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</si>
  <si>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</si>
  <si>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</si>
  <si>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</si>
  <si>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</si>
  <si>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</si>
  <si>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</si>
  <si>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</si>
  <si>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</si>
  <si>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</si>
  <si>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</si>
  <si>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</si>
  <si>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</si>
  <si>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</si>
  <si>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</si>
  <si>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</si>
  <si>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</si>
  <si>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</si>
  <si>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</si>
  <si>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</si>
  <si>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</si>
  <si>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</si>
  <si>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</si>
  <si>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</si>
  <si>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</si>
  <si>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</si>
  <si>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</si>
  <si>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</si>
  <si>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</si>
  <si>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</si>
  <si>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</si>
  <si>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</si>
  <si>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</si>
  <si>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</si>
  <si>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</si>
  <si>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</si>
  <si>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</si>
  <si>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</si>
  <si>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</si>
  <si>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</si>
  <si>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</si>
  <si>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</si>
  <si>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</si>
  <si>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</si>
  <si>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</si>
  <si>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</si>
  <si>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</si>
  <si>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</si>
  <si>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</si>
  <si>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</si>
  <si>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</si>
  <si>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</si>
  <si>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</si>
  <si>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</si>
  <si>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</si>
  <si>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</si>
  <si>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</si>
  <si>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</si>
  <si>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</si>
  <si>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</si>
  <si>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</si>
  <si>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</si>
  <si>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</si>
  <si>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</si>
  <si>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</si>
  <si>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</si>
  <si>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</si>
  <si>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</si>
  <si>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</si>
  <si>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</si>
  <si>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</si>
  <si>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</si>
  <si>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</si>
  <si>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</si>
  <si>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</si>
  <si>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</si>
  <si>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</si>
  <si>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</si>
  <si>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</si>
  <si>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</si>
  <si>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</si>
  <si>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</si>
  <si>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</si>
  <si>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</si>
  <si>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</si>
  <si>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</si>
  <si>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</si>
  <si>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</si>
  <si>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</si>
  <si>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</si>
  <si>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</si>
  <si>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</si>
  <si>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</si>
  <si>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</si>
  <si>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</si>
  <si>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</si>
  <si>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</si>
  <si>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</si>
  <si>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</si>
  <si>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</si>
  <si>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</si>
  <si>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</si>
  <si>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</si>
  <si>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</si>
  <si>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</si>
  <si>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</si>
  <si>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</si>
  <si>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</si>
  <si>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</si>
  <si>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</si>
  <si>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</si>
  <si>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</si>
  <si>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</si>
  <si>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</si>
  <si>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</si>
  <si>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</si>
  <si>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</si>
  <si>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</si>
  <si>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</si>
  <si>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</si>
  <si>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</si>
  <si>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</si>
  <si>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</si>
  <si>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</si>
  <si>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</si>
  <si>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</si>
  <si>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</si>
  <si>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</si>
  <si>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</si>
  <si>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</si>
  <si>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</si>
  <si>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</si>
  <si>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</si>
  <si>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</si>
  <si>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</si>
  <si>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</si>
  <si>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</si>
  <si>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</si>
  <si>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</si>
  <si>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</si>
  <si>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</si>
  <si>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</si>
  <si>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</si>
  <si>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</si>
  <si>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</si>
  <si>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</si>
  <si>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</si>
  <si>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</si>
  <si>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</si>
  <si>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</si>
  <si>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</si>
  <si>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</si>
  <si>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</si>
  <si>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</si>
  <si>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</si>
  <si>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</si>
  <si>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</si>
  <si>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</si>
  <si>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</si>
  <si>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</si>
  <si>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</si>
  <si>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</si>
  <si>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</si>
  <si>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</si>
  <si>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</si>
  <si>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</si>
  <si>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</si>
  <si>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</si>
  <si>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</si>
  <si>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</si>
  <si>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</si>
  <si>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</si>
  <si>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</si>
  <si>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</si>
  <si>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</si>
  <si>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</si>
  <si>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</si>
  <si>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</si>
  <si>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</si>
  <si>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</si>
  <si>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</si>
  <si>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</si>
  <si>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</si>
  <si>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</si>
  <si>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</si>
  <si>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</si>
  <si>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</si>
  <si>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</si>
  <si>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</si>
  <si>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</si>
  <si>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</si>
  <si>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</si>
  <si>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</si>
  <si>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</si>
  <si>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</si>
  <si>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</si>
  <si>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</si>
  <si>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</si>
  <si>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</si>
  <si>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</si>
  <si>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</si>
  <si>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</si>
  <si>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</si>
  <si>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</si>
  <si>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</si>
  <si>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</si>
  <si>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</si>
  <si>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</si>
  <si>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</si>
  <si>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</si>
  <si>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</si>
  <si>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</si>
  <si>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</si>
  <si>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</si>
  <si>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</si>
  <si>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</si>
  <si>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</si>
  <si>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</si>
  <si>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</si>
  <si>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</si>
  <si>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</si>
  <si>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</si>
  <si>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</si>
  <si>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</si>
  <si>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</si>
  <si>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</si>
  <si>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</si>
  <si>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</si>
  <si>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</si>
  <si>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</si>
  <si>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</si>
  <si>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</si>
  <si>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</si>
  <si>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</si>
  <si>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</si>
  <si>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</si>
  <si>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</si>
  <si>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</si>
  <si>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</si>
  <si>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</si>
  <si>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</si>
  <si>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</si>
  <si>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</si>
  <si>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</si>
  <si>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</si>
  <si>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</si>
  <si>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</si>
  <si>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</si>
  <si>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</si>
  <si>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</si>
  <si>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</si>
  <si>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</si>
  <si>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</si>
  <si>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</si>
  <si>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</si>
  <si>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</si>
  <si>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</si>
  <si>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</si>
  <si>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</si>
  <si>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</si>
  <si>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</si>
  <si>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</si>
  <si>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</si>
  <si>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</si>
  <si>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</si>
  <si>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</si>
  <si>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</si>
  <si>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</si>
  <si>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</si>
  <si>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</si>
  <si>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</si>
  <si>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</si>
  <si>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</si>
  <si>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</si>
  <si>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</si>
  <si>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</si>
  <si>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</si>
  <si>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</si>
  <si>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</si>
  <si>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</si>
  <si>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</si>
  <si>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</si>
  <si>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</si>
  <si>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</si>
  <si>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</si>
  <si>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</si>
  <si>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</si>
  <si>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</si>
  <si>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</si>
  <si>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</si>
  <si>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</si>
  <si>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</si>
  <si>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</si>
  <si>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</si>
  <si>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</si>
  <si>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</si>
  <si>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</si>
  <si>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</si>
  <si>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</si>
  <si>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</si>
  <si>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</si>
  <si>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</si>
  <si>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</si>
  <si>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</si>
  <si>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</si>
  <si>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</si>
  <si>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</si>
  <si>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</si>
  <si>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</si>
  <si>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</si>
  <si>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</si>
  <si>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</si>
  <si>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</si>
  <si>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</si>
  <si>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</si>
  <si>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</si>
  <si>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</si>
  <si>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</si>
  <si>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</si>
  <si>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</si>
  <si>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</si>
  <si>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</si>
  <si>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</si>
  <si>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</si>
  <si>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</si>
  <si>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</si>
  <si>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</si>
  <si>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</si>
  <si>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</si>
  <si>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</si>
  <si>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</si>
  <si>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</si>
  <si>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</si>
  <si>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</si>
  <si>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</si>
  <si>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</si>
  <si>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</si>
  <si>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</si>
  <si>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</si>
  <si>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</si>
  <si>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</si>
  <si>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</si>
  <si>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</si>
  <si>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</si>
  <si>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</si>
  <si>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</si>
  <si>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</si>
  <si>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</si>
  <si>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</si>
  <si>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</si>
  <si>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</si>
  <si>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</si>
  <si>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</si>
  <si>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</si>
  <si>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</si>
  <si>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</si>
  <si>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</si>
  <si>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</si>
  <si>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</si>
  <si>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</si>
  <si>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</si>
  <si>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</si>
  <si>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</si>
  <si>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</si>
  <si>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</si>
  <si>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</si>
  <si>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</si>
  <si>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</si>
  <si>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</si>
  <si>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</si>
  <si>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</si>
  <si>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</si>
  <si>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</si>
  <si>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</si>
  <si>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</si>
  <si>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</si>
  <si>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</si>
  <si>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</si>
  <si>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</si>
  <si>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</si>
  <si>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</si>
  <si>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</si>
  <si>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</si>
  <si>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</si>
  <si>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</si>
  <si>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</si>
  <si>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</si>
  <si>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</si>
  <si>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</si>
  <si>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</si>
  <si>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</si>
  <si>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</si>
  <si>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</si>
  <si>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</si>
  <si>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</si>
  <si>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</si>
  <si>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</si>
  <si>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</si>
  <si>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</si>
  <si>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</si>
  <si>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</si>
  <si>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</si>
  <si>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</si>
  <si>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</si>
  <si>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</si>
  <si>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</si>
  <si>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</si>
  <si>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</si>
  <si>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</si>
  <si>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</si>
  <si>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</si>
  <si>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</si>
  <si>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</si>
  <si>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</si>
  <si>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</si>
  <si>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</si>
  <si>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</si>
  <si>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</si>
  <si>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</si>
  <si>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</si>
  <si>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</si>
  <si>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</si>
  <si>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</si>
  <si>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</si>
  <si>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</si>
  <si>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</si>
  <si>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</si>
  <si>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</si>
  <si>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</si>
  <si>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</si>
  <si>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</si>
  <si>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</si>
  <si>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</si>
  <si>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</si>
  <si>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</si>
  <si>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</si>
  <si>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</si>
  <si>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</si>
  <si>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</si>
  <si>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</si>
  <si>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</si>
  <si>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</si>
  <si>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</si>
  <si>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</si>
  <si>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</si>
  <si>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</si>
  <si>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</si>
  <si>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</si>
  <si>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</si>
  <si>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</si>
  <si>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</si>
  <si>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</si>
  <si>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</si>
  <si>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</si>
  <si>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</si>
  <si>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</si>
  <si>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</si>
  <si>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</si>
  <si>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</si>
  <si>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</si>
  <si>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</si>
  <si>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</si>
  <si>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</si>
  <si>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</si>
  <si>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</si>
  <si>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</si>
  <si>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</si>
  <si>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</si>
  <si>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</si>
  <si>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</si>
  <si>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</si>
  <si>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</si>
  <si>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</si>
  <si>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</si>
  <si>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</si>
  <si>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</si>
  <si>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</si>
  <si>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</si>
  <si>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</si>
  <si>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</si>
  <si>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</si>
  <si>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</si>
  <si>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</si>
  <si>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</si>
  <si>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</si>
  <si>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</si>
  <si>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</si>
  <si>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</si>
  <si>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</si>
  <si>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</si>
  <si>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</si>
  <si>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</si>
  <si>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</si>
  <si>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</si>
  <si>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</si>
  <si>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</si>
  <si>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</si>
  <si>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</si>
  <si>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</si>
  <si>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</si>
  <si>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</si>
  <si>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</si>
  <si>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</si>
  <si>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</si>
  <si>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</si>
  <si>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</si>
  <si>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</si>
  <si>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</si>
  <si>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</si>
  <si>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</si>
  <si>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</si>
  <si>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</si>
  <si>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</si>
  <si>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</si>
  <si>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</si>
  <si>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</si>
  <si>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</si>
  <si>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</si>
  <si>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</si>
  <si>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</si>
  <si>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</si>
  <si>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</si>
  <si>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</si>
  <si>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</si>
  <si>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</si>
  <si>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</si>
  <si>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</si>
  <si>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</si>
  <si>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</si>
  <si>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</si>
  <si>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</si>
  <si>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</si>
  <si>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</si>
  <si>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</si>
  <si>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</si>
  <si>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</si>
  <si>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</si>
  <si>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</si>
  <si>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</si>
  <si>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</si>
  <si>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</si>
  <si>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</si>
  <si>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</si>
  <si>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</si>
  <si>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</si>
  <si>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</si>
  <si>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</si>
  <si>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</si>
  <si>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</si>
  <si>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</si>
  <si>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</si>
  <si>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</si>
  <si>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</si>
  <si>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</si>
  <si>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</si>
  <si>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</si>
  <si>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</si>
  <si>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</si>
  <si>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</si>
  <si>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</si>
  <si>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</si>
  <si>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</si>
  <si>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</si>
  <si>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</si>
  <si>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</si>
  <si>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</si>
  <si>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</si>
  <si>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</si>
  <si>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</si>
  <si>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</si>
  <si>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</si>
  <si>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</si>
  <si>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</si>
  <si>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</si>
  <si>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</si>
  <si>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</si>
  <si>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</si>
  <si>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</si>
  <si>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</si>
  <si>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</si>
  <si>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</si>
  <si>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</si>
  <si>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</si>
  <si>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</si>
  <si>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</si>
  <si>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</si>
  <si>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</si>
  <si>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</si>
  <si>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</si>
  <si>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</si>
  <si>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</si>
  <si>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</si>
  <si>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</si>
  <si>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</si>
  <si>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</si>
  <si>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</si>
  <si>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</si>
  <si>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</si>
  <si>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</si>
  <si>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</si>
  <si>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</si>
  <si>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</si>
  <si>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</si>
  <si>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</si>
  <si>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</si>
  <si>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</si>
  <si>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</si>
  <si>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</si>
  <si>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</si>
  <si>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</si>
  <si>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</si>
  <si>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</si>
  <si>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</si>
  <si>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</si>
  <si>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</si>
  <si>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</si>
  <si>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</si>
  <si>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</si>
  <si>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</si>
  <si>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</si>
  <si>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</si>
  <si>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</si>
  <si>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</si>
  <si>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</si>
  <si>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</si>
  <si>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</si>
  <si>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</si>
  <si>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</si>
  <si>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</si>
  <si>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</si>
  <si>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</si>
  <si>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</si>
  <si>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</si>
  <si>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</si>
  <si>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</si>
  <si>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</si>
  <si>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</si>
  <si>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</si>
  <si>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</si>
  <si>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</si>
  <si>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</si>
  <si>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</si>
  <si>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</si>
  <si>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</si>
  <si>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</si>
  <si>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</si>
  <si>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</si>
  <si>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</si>
  <si>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</si>
  <si>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</si>
  <si>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</si>
  <si>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</si>
  <si>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</si>
  <si>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</si>
  <si>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</si>
  <si>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</si>
  <si>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</si>
  <si>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</si>
  <si>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</si>
  <si>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</si>
  <si>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</si>
  <si>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</si>
  <si>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</si>
  <si>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</si>
  <si>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</si>
  <si>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</si>
  <si>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</si>
  <si>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</si>
  <si>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</si>
  <si>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</si>
  <si>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</si>
  <si>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</si>
  <si>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</si>
  <si>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</si>
  <si>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</si>
  <si>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</si>
  <si>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</si>
  <si>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</si>
  <si>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</si>
  <si>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</si>
  <si>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</si>
  <si>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</si>
  <si>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</si>
  <si>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</si>
  <si>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</si>
  <si>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</si>
  <si>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</si>
  <si>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</si>
  <si>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</si>
  <si>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</si>
  <si>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</si>
  <si>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</si>
  <si>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</si>
  <si>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</si>
  <si>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</si>
  <si>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</si>
  <si>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</si>
  <si>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</si>
  <si>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</si>
  <si>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</si>
  <si>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</si>
  <si>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</si>
  <si>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</si>
  <si>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</si>
  <si>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</si>
  <si>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</si>
  <si>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</si>
  <si>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</si>
  <si>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</si>
  <si>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</si>
  <si>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</si>
  <si>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</si>
  <si>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</si>
  <si>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</si>
  <si>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</si>
  <si>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</si>
  <si>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</si>
  <si>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</si>
  <si>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</si>
  <si>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</si>
  <si>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</si>
  <si>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</si>
  <si>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</si>
  <si>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</si>
  <si>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</si>
  <si>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</si>
  <si>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</si>
  <si>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</si>
  <si>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</si>
  <si>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</si>
  <si>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</si>
  <si>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</si>
  <si>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</si>
  <si>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</si>
  <si>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</si>
  <si>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</si>
  <si>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</si>
  <si>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</si>
  <si>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</si>
  <si>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</si>
  <si>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</si>
  <si>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</si>
  <si>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</si>
  <si>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</si>
  <si>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</si>
  <si>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</si>
  <si>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</si>
  <si>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</si>
  <si>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</si>
  <si>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</si>
  <si>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</si>
  <si>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</si>
  <si>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</si>
  <si>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</si>
  <si>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</si>
  <si>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</si>
  <si>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</si>
  <si>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</si>
  <si>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</si>
  <si>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</si>
  <si>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</si>
  <si>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</si>
  <si>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</si>
  <si>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</si>
  <si>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</si>
  <si>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</si>
  <si>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</si>
  <si>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</si>
  <si>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</si>
  <si>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</si>
  <si>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</si>
  <si>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</si>
  <si>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</si>
  <si>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</si>
  <si>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</si>
  <si>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</si>
  <si>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</si>
  <si>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</si>
  <si>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</si>
  <si>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</si>
  <si>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</si>
  <si>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</si>
  <si>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</si>
  <si>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</si>
  <si>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</si>
  <si>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</si>
  <si>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</si>
  <si>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</si>
  <si>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</si>
  <si>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</si>
  <si>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</si>
  <si>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</si>
  <si>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</si>
  <si>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</si>
  <si>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</si>
  <si>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</si>
  <si>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</si>
  <si>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</si>
  <si>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</si>
  <si>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</si>
  <si>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</si>
  <si>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</si>
  <si>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</si>
  <si>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</si>
  <si>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</si>
  <si>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</si>
  <si>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</si>
  <si>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</si>
  <si>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</si>
  <si>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</si>
  <si>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</si>
  <si>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</si>
  <si>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</si>
  <si>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</si>
  <si>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</si>
  <si>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</si>
  <si>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</si>
  <si>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</si>
  <si>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</si>
  <si>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</si>
  <si>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</si>
  <si>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</si>
  <si>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</si>
  <si>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</si>
  <si>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</si>
  <si>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</si>
  <si>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</si>
  <si>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</si>
  <si>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</si>
  <si>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</si>
  <si>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</si>
  <si>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</si>
  <si>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</si>
  <si>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</si>
  <si>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</si>
  <si>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</si>
  <si>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</si>
  <si>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</si>
  <si>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</si>
  <si>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</si>
  <si>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</si>
  <si>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</si>
  <si>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</si>
  <si>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</si>
  <si>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</si>
  <si>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</si>
  <si>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</si>
  <si>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</si>
  <si>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</si>
  <si>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</si>
  <si>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</si>
  <si>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</si>
  <si>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</si>
  <si>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</si>
  <si>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</si>
  <si>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</si>
  <si>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</si>
  <si>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</si>
  <si>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</si>
  <si>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</si>
  <si>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</si>
  <si>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</si>
  <si>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</si>
  <si>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</si>
  <si>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</si>
  <si>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</si>
  <si>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</si>
  <si>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</si>
  <si>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</si>
  <si>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</si>
  <si>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</si>
  <si>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</si>
  <si>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</si>
  <si>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</si>
  <si>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</si>
  <si>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</si>
  <si>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</si>
  <si>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</si>
  <si>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</si>
  <si>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</si>
  <si>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</si>
  <si>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</si>
  <si>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</si>
  <si>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</si>
  <si>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</si>
  <si>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</si>
  <si>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</si>
  <si>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</si>
  <si>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</si>
  <si>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</si>
  <si>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</si>
  <si>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</si>
  <si>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</si>
  <si>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</si>
  <si>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</si>
  <si>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</si>
  <si>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</si>
  <si>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</si>
  <si>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</si>
  <si>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</si>
  <si>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</si>
  <si>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</si>
  <si>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</si>
  <si>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</si>
  <si>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</si>
  <si>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</si>
  <si>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</si>
  <si>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</si>
  <si>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</si>
  <si>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</si>
  <si>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</si>
  <si>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</si>
  <si>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</si>
  <si>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</si>
  <si>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</si>
  <si>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</si>
  <si>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</si>
  <si>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</si>
  <si>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</si>
  <si>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</si>
  <si>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</si>
  <si>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</si>
  <si>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</si>
  <si>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</si>
  <si>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</si>
  <si>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</si>
  <si>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</si>
  <si>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</si>
  <si>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</si>
  <si>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</si>
  <si>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</si>
  <si>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</si>
  <si>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</si>
  <si>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</si>
  <si>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</si>
  <si>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</si>
  <si>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</si>
  <si>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</si>
  <si>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</si>
  <si>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</si>
  <si>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</si>
  <si>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</si>
  <si>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</si>
  <si>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</si>
  <si>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</si>
  <si>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</si>
  <si>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</si>
  <si>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</si>
  <si>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</si>
  <si>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</si>
  <si>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</si>
  <si>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</si>
  <si>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</si>
  <si>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</si>
  <si>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</si>
  <si>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</si>
  <si>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</si>
  <si>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</si>
  <si>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</si>
  <si>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</si>
  <si>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</si>
  <si>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</si>
  <si>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</si>
  <si>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</si>
  <si>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</si>
  <si>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</si>
  <si>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</si>
  <si>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</si>
  <si>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</si>
  <si>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</si>
  <si>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</si>
  <si>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</si>
  <si>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</si>
  <si>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</si>
  <si>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</si>
  <si>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</si>
  <si>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</si>
  <si>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</si>
  <si>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</si>
  <si>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</si>
  <si>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</si>
  <si>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</si>
  <si>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</si>
  <si>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</si>
  <si>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</si>
  <si>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</si>
  <si>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</si>
  <si>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</si>
  <si>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</si>
  <si>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</si>
  <si>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</si>
  <si>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</si>
  <si>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</si>
  <si>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</si>
  <si>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</si>
  <si>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</si>
  <si>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</si>
  <si>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</si>
  <si>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</si>
  <si>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</si>
  <si>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</si>
  <si>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</si>
  <si>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</si>
  <si>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</si>
  <si>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</si>
  <si>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</si>
  <si>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</si>
  <si>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</si>
  <si>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</si>
  <si>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</si>
  <si>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</si>
  <si>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</si>
  <si>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</si>
  <si>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</si>
  <si>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</si>
  <si>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</si>
  <si>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</si>
  <si>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</si>
  <si>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</si>
  <si>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</si>
  <si>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</si>
  <si>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</si>
  <si>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</si>
  <si>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</si>
  <si>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</si>
  <si>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</si>
  <si>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</si>
  <si>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</si>
  <si>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</si>
  <si>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</si>
  <si>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</si>
  <si>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</si>
  <si>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</si>
  <si>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</si>
  <si>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</si>
  <si>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</si>
  <si>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</si>
  <si>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</si>
  <si>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</si>
  <si>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</si>
  <si>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</si>
  <si>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</si>
  <si>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</si>
  <si>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</si>
  <si>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</si>
  <si>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</si>
  <si>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</si>
  <si>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</si>
  <si>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</si>
  <si>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</si>
  <si>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</si>
  <si>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</si>
  <si>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</si>
  <si>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</si>
  <si>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</si>
  <si>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</si>
  <si>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</si>
  <si>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</si>
  <si>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</si>
  <si>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</si>
  <si>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</si>
  <si>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</si>
  <si>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</si>
  <si>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</si>
  <si>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</si>
  <si>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</si>
  <si>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</si>
  <si>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</si>
  <si>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</si>
  <si>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</si>
  <si>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</si>
  <si>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</si>
  <si>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</si>
  <si>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</si>
  <si>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</si>
  <si>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</si>
  <si>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</si>
  <si>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</si>
  <si>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</si>
  <si>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</si>
  <si>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</si>
  <si>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</si>
  <si>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</si>
  <si>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</si>
  <si>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</si>
  <si>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</si>
  <si>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</si>
  <si>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</si>
  <si>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</si>
  <si>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</si>
  <si>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</si>
  <si>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</si>
  <si>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</si>
  <si>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</si>
  <si>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</si>
  <si>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</si>
  <si>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</si>
  <si>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</si>
  <si>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</si>
  <si>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</si>
  <si>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</si>
  <si>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</si>
  <si>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</si>
  <si>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</si>
  <si>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</si>
  <si>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</si>
  <si>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</si>
  <si>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</si>
  <si>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</si>
  <si>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</si>
  <si>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</si>
  <si>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</si>
  <si>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</si>
  <si>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</si>
  <si>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</si>
  <si>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</si>
  <si>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</si>
  <si>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</si>
  <si>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</si>
  <si>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</si>
  <si>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</si>
  <si>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</si>
  <si>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</si>
  <si>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</si>
  <si>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</si>
  <si>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</si>
  <si>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</si>
  <si>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</si>
  <si>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</si>
  <si>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</si>
  <si>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</si>
  <si>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</si>
  <si>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</si>
  <si>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</si>
  <si>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</si>
  <si>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</si>
  <si>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</si>
  <si>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</si>
  <si>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</si>
  <si>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</si>
  <si>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</si>
  <si>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</si>
  <si>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</si>
  <si>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</si>
  <si>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</si>
  <si>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</si>
  <si>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</si>
  <si>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</si>
  <si>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</si>
  <si>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</si>
  <si>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</si>
  <si>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</si>
  <si>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</si>
  <si>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</si>
  <si>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</si>
  <si>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</si>
  <si>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</si>
  <si>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</si>
  <si>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</si>
  <si>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</si>
  <si>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</si>
  <si>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</si>
  <si>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</si>
  <si>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</si>
  <si>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</si>
  <si>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</si>
  <si>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</si>
  <si>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</si>
  <si>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</si>
  <si>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</si>
  <si>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</si>
  <si>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</si>
  <si>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</si>
  <si>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</si>
  <si>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</si>
  <si>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</si>
  <si>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</si>
  <si>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</si>
  <si>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</si>
  <si>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</si>
  <si>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</si>
  <si>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</si>
  <si>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</si>
  <si>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</si>
  <si>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</si>
  <si>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</si>
  <si>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</si>
  <si>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</si>
  <si>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</si>
  <si>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</si>
  <si>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</si>
  <si>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</si>
  <si>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</si>
  <si>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</si>
  <si>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</si>
  <si>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</si>
  <si>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</si>
  <si>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</si>
  <si>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</si>
  <si>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</si>
  <si>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</si>
  <si>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</si>
  <si>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</si>
  <si>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</si>
  <si>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</si>
  <si>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</si>
  <si>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</si>
  <si>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</si>
  <si>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</si>
  <si>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</si>
  <si>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</si>
  <si>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</si>
  <si>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</si>
  <si>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</si>
  <si>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</si>
  <si>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</si>
  <si>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</si>
  <si>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</si>
  <si>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</si>
  <si>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</si>
  <si>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</si>
  <si>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</si>
  <si>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</si>
  <si>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</si>
  <si>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</si>
  <si>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</si>
  <si>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</si>
  <si>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</si>
  <si>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</si>
  <si>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</si>
  <si>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</si>
  <si>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</si>
  <si>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</si>
  <si>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</si>
  <si>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</si>
  <si>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</si>
  <si>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</si>
  <si>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</si>
  <si>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</si>
  <si>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</si>
  <si>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</si>
  <si>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</si>
  <si>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</si>
  <si>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</si>
  <si>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</si>
  <si>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</si>
  <si>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</si>
  <si>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</si>
  <si>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</si>
  <si>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</si>
  <si>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</si>
  <si>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</si>
  <si>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</si>
  <si>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</si>
  <si>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</si>
  <si>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</si>
  <si>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</si>
  <si>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</si>
  <si>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</si>
  <si>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</si>
  <si>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</si>
  <si>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</si>
  <si>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</si>
  <si>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</si>
  <si>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</si>
  <si>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</si>
  <si>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</si>
  <si>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</si>
  <si>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</si>
  <si>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</si>
  <si>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</si>
  <si>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</si>
  <si>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</si>
  <si>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</si>
  <si>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</si>
  <si>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</si>
  <si>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</si>
  <si>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</si>
  <si>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</si>
  <si>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</si>
  <si>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</si>
  <si>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</si>
  <si>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</si>
  <si>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</si>
  <si>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</si>
  <si>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</si>
  <si>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</si>
  <si>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</si>
  <si>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</si>
  <si>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</si>
  <si>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</si>
  <si>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</si>
  <si>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</si>
  <si>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</si>
  <si>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</si>
  <si>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</si>
  <si>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</si>
  <si>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</si>
  <si>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</si>
  <si>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</si>
  <si>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</si>
  <si>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</si>
  <si>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</si>
  <si>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</si>
  <si>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</si>
  <si>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</si>
  <si>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</si>
  <si>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</si>
  <si>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</si>
  <si>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</si>
  <si>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</si>
  <si>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</si>
  <si>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</si>
  <si>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</si>
  <si>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</si>
  <si>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</si>
  <si>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</si>
  <si>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</si>
  <si>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</si>
  <si>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</si>
  <si>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</si>
  <si>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</si>
  <si>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</si>
  <si>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</si>
  <si>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</si>
  <si>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</si>
  <si>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</si>
  <si>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</si>
  <si>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</si>
  <si>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</si>
  <si>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</si>
  <si>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</si>
  <si>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</si>
  <si>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</si>
  <si>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</si>
  <si>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</si>
  <si>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</si>
  <si>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</si>
  <si>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</si>
  <si>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</si>
  <si>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</si>
  <si>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</si>
  <si>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</si>
  <si>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</si>
  <si>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</si>
  <si>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</si>
  <si>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</si>
  <si>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</si>
  <si>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</si>
  <si>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</si>
  <si>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</si>
  <si>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</si>
  <si>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</si>
  <si>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</si>
  <si>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</si>
  <si>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</si>
  <si>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</si>
  <si>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</si>
  <si>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</si>
  <si>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</si>
  <si>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</si>
  <si>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</si>
  <si>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</si>
  <si>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</si>
  <si>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</si>
  <si>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</si>
  <si>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</si>
  <si>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</si>
  <si>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</si>
  <si>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</si>
  <si>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</si>
  <si>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</si>
  <si>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</si>
  <si>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</si>
  <si>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</si>
  <si>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</si>
  <si>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</si>
  <si>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</si>
  <si>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</si>
  <si>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</si>
  <si>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</si>
  <si>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</si>
  <si>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</si>
  <si>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</si>
  <si>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</si>
  <si>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</si>
  <si>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</si>
  <si>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</si>
  <si>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</si>
  <si>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</si>
  <si>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</si>
  <si>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</si>
  <si>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</si>
  <si>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</si>
  <si>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</si>
  <si>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</si>
  <si>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</si>
  <si>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</si>
  <si>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</si>
  <si>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</si>
  <si>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</si>
  <si>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</si>
  <si>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</si>
  <si>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</si>
  <si>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</si>
  <si>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</si>
  <si>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</si>
  <si>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</si>
  <si>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</si>
  <si>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</si>
  <si>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</si>
  <si>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</si>
  <si>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</si>
  <si>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</si>
  <si>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</si>
  <si>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</si>
  <si>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</si>
  <si>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</si>
  <si>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</si>
  <si>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</si>
  <si>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</si>
  <si>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</si>
  <si>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</si>
  <si>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</si>
  <si>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</si>
  <si>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</si>
  <si>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</si>
  <si>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</si>
  <si>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</si>
  <si>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</si>
  <si>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</si>
  <si>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</si>
  <si>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</si>
  <si>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</si>
  <si>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</si>
  <si>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</si>
  <si>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</si>
  <si>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</si>
  <si>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</si>
  <si>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</si>
  <si>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</si>
  <si>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</si>
  <si>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</si>
  <si>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</si>
  <si>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</si>
  <si>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</si>
  <si>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</si>
  <si>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</si>
  <si>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</si>
  <si>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</si>
  <si>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</si>
  <si>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</si>
  <si>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</si>
  <si>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</si>
  <si>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</si>
  <si>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</si>
  <si>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</si>
  <si>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</si>
  <si>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</si>
  <si>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</si>
  <si>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</si>
  <si>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</si>
  <si>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</si>
  <si>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</si>
  <si>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</si>
  <si>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</si>
  <si>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</si>
  <si>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</si>
  <si>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</si>
  <si>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</si>
  <si>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</si>
  <si>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</si>
  <si>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</si>
  <si>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</si>
  <si>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</si>
  <si>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</si>
  <si>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</si>
  <si>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</si>
  <si>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</si>
  <si>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</si>
  <si>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</si>
  <si>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</si>
  <si>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</si>
  <si>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</si>
  <si>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</si>
  <si>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</si>
  <si>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</si>
  <si>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</si>
  <si>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</si>
  <si>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</si>
  <si>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</si>
  <si>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</si>
  <si>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</si>
  <si>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</si>
  <si>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</si>
  <si>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</si>
  <si>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</si>
  <si>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</si>
  <si>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</si>
  <si>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</si>
  <si>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</si>
  <si>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</si>
  <si>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</si>
  <si>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</si>
  <si>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</si>
  <si>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</si>
  <si>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</si>
  <si>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</si>
  <si>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</si>
  <si>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</si>
  <si>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</si>
  <si>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</si>
  <si>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</si>
  <si>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</si>
  <si>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</si>
  <si>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</si>
  <si>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</si>
  <si>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</si>
  <si>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</si>
  <si>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</si>
  <si>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</si>
  <si>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</si>
  <si>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</si>
  <si>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</si>
  <si>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</si>
  <si>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</si>
  <si>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</si>
  <si>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</si>
  <si>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</si>
  <si>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</si>
  <si>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</si>
  <si>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</si>
  <si>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</si>
  <si>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</si>
  <si>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</si>
  <si>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</si>
  <si>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</si>
  <si>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</si>
  <si>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</si>
  <si>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</si>
  <si>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</si>
  <si>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</si>
  <si>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</si>
  <si>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</si>
  <si>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</si>
  <si>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</si>
  <si>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</si>
  <si>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</si>
  <si>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</si>
  <si>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</si>
  <si>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</si>
  <si>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</si>
  <si>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</si>
  <si>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</si>
  <si>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</si>
  <si>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</si>
  <si>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</si>
  <si>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</si>
  <si>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</si>
  <si>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</si>
  <si>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</si>
  <si>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</si>
  <si>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</si>
  <si>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</si>
  <si>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</si>
  <si>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</si>
  <si>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</si>
  <si>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</si>
  <si>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</si>
  <si>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</si>
  <si>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</si>
  <si>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</si>
  <si>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</si>
  <si>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</si>
  <si>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</si>
  <si>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</si>
  <si>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</si>
  <si>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</si>
  <si>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</si>
  <si>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</si>
  <si>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</si>
  <si>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</si>
  <si>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</si>
  <si>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</si>
  <si>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</si>
  <si>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</si>
  <si>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</si>
  <si>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</si>
  <si>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</si>
  <si>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</si>
  <si>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</si>
  <si>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</si>
  <si>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</si>
  <si>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</si>
  <si>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</si>
  <si>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</si>
  <si>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</si>
  <si>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</si>
  <si>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</si>
  <si>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</si>
  <si>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</si>
  <si>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</si>
  <si>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</si>
  <si>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</si>
  <si>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</si>
  <si>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</si>
  <si>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</si>
  <si>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</si>
  <si>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</si>
  <si>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</si>
  <si>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</si>
  <si>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</si>
  <si>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</si>
  <si>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</si>
  <si>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</si>
  <si>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</si>
  <si>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</si>
  <si>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</si>
  <si>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</si>
  <si>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</si>
  <si>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</si>
  <si>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</si>
  <si>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</si>
  <si>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</si>
  <si>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</si>
  <si>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</si>
  <si>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</si>
  <si>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</si>
  <si>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</si>
  <si>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</si>
  <si>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</si>
  <si>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</si>
  <si>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</si>
  <si>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</si>
  <si>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</si>
  <si>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</si>
  <si>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</si>
  <si>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</si>
  <si>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</si>
  <si>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</si>
  <si>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</si>
  <si>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</si>
  <si>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</si>
  <si>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</si>
  <si>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</si>
  <si>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</si>
  <si>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</si>
  <si>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</si>
  <si>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</si>
  <si>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</si>
  <si>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</si>
  <si>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</si>
  <si>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</si>
  <si>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</si>
  <si>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</si>
  <si>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</si>
  <si>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</si>
  <si>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</si>
  <si>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</si>
  <si>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</si>
  <si>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</si>
  <si>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</si>
  <si>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</si>
  <si>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</si>
  <si>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</si>
  <si>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</si>
  <si>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</si>
  <si>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</si>
  <si>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</si>
  <si>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</si>
  <si>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</si>
  <si>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</si>
  <si>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</si>
  <si>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</si>
  <si>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</si>
  <si>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</si>
  <si>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</si>
  <si>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</si>
  <si>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</si>
  <si>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</si>
  <si>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</si>
  <si>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</si>
  <si>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</si>
  <si>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</si>
  <si>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</si>
  <si>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</si>
  <si>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</si>
  <si>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</si>
  <si>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</si>
  <si>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</si>
  <si>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</si>
  <si>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</si>
  <si>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</si>
  <si>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</si>
  <si>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</si>
  <si>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</si>
  <si>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</si>
  <si>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</si>
  <si>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</si>
  <si>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</si>
  <si>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</si>
  <si>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</si>
  <si>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</si>
  <si>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</si>
  <si>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</si>
  <si>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</si>
  <si>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</si>
  <si>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</si>
  <si>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</si>
  <si>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</si>
  <si>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</si>
  <si>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</si>
  <si>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</si>
  <si>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</si>
  <si>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</si>
  <si>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</si>
  <si>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</si>
  <si>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</si>
  <si>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</si>
  <si>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</si>
  <si>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</si>
  <si>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</si>
  <si>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</si>
  <si>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</si>
  <si>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</si>
  <si>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</si>
  <si>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</si>
  <si>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</si>
  <si>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</si>
  <si>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</si>
  <si>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</si>
  <si>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</si>
  <si>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</si>
  <si>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</si>
  <si>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</si>
  <si>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</si>
  <si>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</si>
  <si>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</si>
  <si>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</si>
  <si>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</si>
  <si>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</si>
  <si>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</si>
  <si>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</si>
  <si>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</si>
  <si>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</si>
  <si>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</si>
  <si>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</si>
  <si>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</si>
  <si>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</si>
  <si>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</si>
  <si>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</si>
  <si>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</si>
  <si>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</si>
  <si>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</si>
  <si>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</si>
  <si>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</si>
  <si>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</si>
  <si>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</si>
  <si>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</si>
  <si>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</si>
  <si>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</si>
  <si>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</si>
  <si>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</si>
  <si>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</si>
  <si>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</si>
  <si>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</si>
  <si>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</si>
  <si>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</si>
  <si>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</si>
  <si>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</si>
  <si>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</si>
  <si>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</si>
  <si>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</si>
  <si>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</si>
  <si>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</si>
  <si>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</si>
  <si>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</si>
  <si>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</si>
  <si>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</si>
  <si>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</si>
  <si>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</si>
  <si>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</si>
  <si>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</si>
  <si>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</si>
  <si>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</si>
  <si>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</si>
  <si>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</si>
  <si>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</si>
  <si>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</si>
  <si>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</si>
  <si>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</si>
  <si>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</si>
  <si>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</si>
  <si>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</si>
  <si>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</si>
  <si>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</si>
  <si>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</si>
  <si>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</si>
  <si>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</si>
  <si>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</si>
  <si>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</si>
  <si>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</si>
  <si>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</si>
  <si>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</si>
  <si>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</si>
  <si>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</si>
  <si>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</si>
  <si>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</si>
  <si>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</si>
  <si>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</si>
  <si>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</si>
  <si>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</si>
  <si>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</si>
  <si>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</si>
  <si>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</si>
  <si>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</si>
  <si>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</si>
  <si>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</si>
  <si>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</si>
  <si>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</si>
  <si>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</si>
  <si>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</si>
  <si>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</si>
  <si>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</si>
  <si>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</si>
  <si>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</si>
  <si>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</si>
  <si>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</si>
  <si>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</si>
  <si>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</si>
  <si>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</si>
  <si>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</si>
  <si>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</si>
  <si>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</si>
  <si>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</si>
  <si>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</si>
  <si>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</si>
  <si>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</si>
  <si>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</si>
  <si>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</si>
  <si>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</si>
  <si>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</si>
  <si>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</si>
  <si>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</si>
  <si>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</si>
  <si>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</si>
  <si>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</si>
  <si>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</si>
  <si>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</si>
  <si>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</si>
  <si>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</si>
  <si>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</si>
  <si>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</si>
  <si>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</si>
  <si>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</si>
  <si>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</si>
  <si>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</si>
  <si>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</si>
  <si>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</si>
  <si>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</si>
  <si>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</si>
  <si>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</si>
  <si>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</si>
  <si>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</si>
  <si>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</si>
  <si>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</si>
  <si>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</si>
  <si>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</si>
  <si>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</si>
  <si>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</si>
  <si>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</si>
  <si>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</si>
  <si>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</si>
  <si>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</si>
  <si>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</si>
  <si>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</si>
  <si>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</si>
  <si>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</si>
  <si>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</si>
  <si>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</si>
  <si>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</si>
  <si>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</si>
  <si>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</si>
  <si>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</si>
  <si>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</si>
  <si>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</si>
  <si>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</si>
  <si>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</si>
  <si>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</si>
  <si>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</si>
  <si>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</si>
  <si>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</si>
  <si>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</si>
  <si>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</si>
  <si>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</si>
  <si>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</si>
  <si>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</si>
  <si>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</si>
  <si>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</si>
  <si>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</si>
  <si>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</si>
  <si>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</si>
  <si>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</si>
  <si>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</si>
  <si>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</si>
  <si>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</si>
  <si>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</si>
  <si>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</si>
  <si>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</si>
  <si>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</si>
  <si>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</si>
  <si>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</si>
  <si>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</si>
  <si>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</si>
  <si>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</si>
  <si>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</si>
  <si>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</si>
  <si>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</si>
  <si>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</si>
  <si>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</si>
  <si>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</si>
  <si>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</si>
  <si>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</si>
  <si>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</si>
  <si>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</si>
  <si>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</si>
  <si>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</si>
  <si>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</si>
  <si>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</si>
  <si>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</si>
  <si>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</si>
  <si>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</si>
  <si>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</si>
  <si>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</si>
  <si>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</si>
  <si>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</si>
  <si>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</si>
  <si>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</si>
  <si>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</si>
  <si>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</si>
  <si>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</si>
  <si>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</si>
  <si>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</si>
  <si>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</si>
  <si>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</si>
  <si>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</si>
  <si>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</si>
  <si>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</si>
  <si>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</si>
  <si>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</si>
  <si>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</si>
  <si>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</si>
  <si>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</si>
  <si>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</si>
  <si>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</si>
  <si>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</si>
  <si>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</si>
  <si>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</si>
  <si>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</si>
  <si>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</si>
  <si>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</si>
  <si>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</si>
  <si>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</si>
  <si>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</si>
  <si>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</si>
  <si>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</si>
  <si>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</si>
  <si>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</si>
  <si>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</si>
  <si>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</si>
  <si>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</si>
  <si>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</si>
  <si>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</si>
  <si>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</si>
  <si>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</si>
  <si>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</si>
  <si>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</si>
  <si>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</si>
  <si>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</si>
  <si>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</si>
  <si>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</si>
  <si>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</si>
  <si>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</si>
  <si>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</si>
  <si>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</si>
  <si>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</si>
  <si>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</si>
  <si>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</si>
  <si>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</si>
  <si>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</si>
  <si>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</si>
  <si>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</si>
  <si>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</si>
  <si>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</si>
  <si>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</si>
  <si>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</si>
  <si>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</si>
  <si>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</si>
  <si>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</si>
  <si>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</si>
  <si>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</si>
  <si>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</si>
  <si>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</si>
  <si>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</si>
  <si>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</si>
  <si>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</si>
  <si>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</si>
  <si>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</si>
  <si>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</si>
  <si>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</si>
  <si>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</si>
  <si>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</si>
  <si>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</si>
  <si>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</si>
  <si>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</si>
  <si>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</si>
  <si>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</si>
  <si>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</si>
  <si>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</si>
  <si>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</si>
  <si>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</si>
  <si>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</si>
  <si>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</si>
  <si>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</si>
  <si>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</si>
  <si>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</si>
  <si>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</si>
  <si>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</si>
  <si>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</si>
  <si>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</si>
  <si>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</si>
  <si>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</si>
  <si>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</si>
  <si>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</si>
  <si>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</si>
  <si>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</si>
  <si>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</si>
  <si>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</si>
  <si>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</si>
  <si>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</si>
  <si>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</si>
  <si>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</si>
  <si>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</si>
  <si>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</si>
  <si>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</si>
  <si>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</si>
  <si>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</si>
  <si>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</si>
  <si>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</si>
  <si>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</si>
  <si>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</si>
  <si>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</si>
  <si>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</si>
  <si>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</si>
  <si>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</si>
  <si>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</si>
  <si>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</si>
  <si>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</si>
  <si>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</si>
  <si>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</si>
  <si>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</si>
  <si>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</si>
  <si>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</si>
  <si>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</si>
  <si>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</si>
  <si>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</si>
  <si>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</si>
  <si>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</si>
  <si>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</si>
  <si>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</si>
  <si>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</si>
  <si>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</si>
  <si>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</si>
  <si>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</si>
  <si>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</si>
  <si>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</si>
  <si>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</si>
  <si>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</si>
  <si>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</si>
  <si>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</si>
  <si>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</si>
  <si>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</si>
  <si>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</si>
  <si>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</si>
  <si>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</si>
  <si>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</si>
  <si>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</si>
  <si>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</si>
  <si>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</si>
  <si>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</si>
  <si>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</si>
  <si>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</si>
  <si>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</si>
  <si>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</si>
  <si>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</si>
  <si>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</si>
  <si>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</si>
  <si>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</si>
  <si>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</si>
  <si>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</si>
  <si>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</si>
  <si>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</si>
  <si>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</si>
  <si>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</si>
  <si>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</si>
  <si>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</si>
  <si>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</si>
  <si>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</si>
  <si>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</si>
  <si>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</si>
  <si>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</si>
  <si>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</si>
  <si>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</si>
  <si>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</si>
  <si>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</si>
  <si>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</si>
  <si>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</si>
  <si>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</si>
  <si>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</si>
  <si>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</si>
  <si>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</si>
  <si>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</si>
  <si>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</si>
  <si>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</si>
  <si>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</si>
  <si>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</si>
  <si>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</si>
  <si>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</si>
  <si>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</si>
  <si>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</si>
  <si>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</si>
  <si>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</si>
  <si>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</si>
  <si>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</si>
  <si>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</si>
  <si>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</si>
  <si>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</si>
  <si>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</si>
  <si>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</si>
  <si>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</si>
  <si>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</si>
  <si>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</si>
  <si>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</si>
  <si>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</si>
  <si>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</si>
  <si>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</si>
  <si>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</si>
  <si>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</si>
  <si>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</si>
  <si>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</si>
  <si>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</si>
  <si>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</si>
  <si>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</si>
  <si>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</si>
  <si>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</si>
  <si>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</si>
  <si>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</si>
  <si>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</si>
  <si>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</si>
  <si>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</si>
  <si>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</si>
  <si>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</si>
  <si>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</si>
  <si>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</si>
  <si>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</si>
  <si>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</si>
  <si>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</si>
  <si>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</si>
  <si>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</si>
  <si>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</si>
  <si>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</si>
  <si>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</si>
  <si>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</si>
  <si>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</si>
  <si>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</si>
  <si>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</si>
  <si>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</si>
  <si>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</si>
  <si>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</si>
  <si>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</si>
  <si>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</si>
  <si>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</si>
  <si>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</si>
  <si>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</si>
  <si>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</si>
  <si>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</si>
  <si>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</si>
  <si>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</si>
  <si>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</si>
  <si>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</si>
  <si>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</si>
  <si>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</si>
  <si>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</si>
  <si>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</si>
  <si>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</si>
  <si>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</si>
  <si>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</si>
  <si>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</si>
  <si>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</si>
  <si>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</si>
  <si>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</si>
  <si>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</si>
  <si>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</si>
  <si>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</si>
  <si>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</si>
  <si>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</si>
  <si>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</si>
  <si>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</si>
  <si>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</si>
  <si>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</si>
  <si>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</si>
  <si>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</si>
  <si>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</si>
  <si>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</si>
  <si>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</si>
  <si>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</si>
  <si>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</si>
  <si>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</si>
  <si>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</si>
  <si>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</si>
  <si>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</si>
  <si>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</si>
  <si>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</si>
  <si>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</si>
  <si>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</si>
  <si>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</si>
  <si>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</si>
  <si>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</si>
  <si>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</si>
  <si>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</si>
  <si>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</si>
  <si>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</si>
  <si>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</si>
  <si>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</si>
  <si>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</si>
  <si>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</si>
  <si>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</si>
  <si>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</si>
  <si>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</si>
  <si>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</si>
  <si>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</si>
  <si>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</si>
  <si>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</si>
  <si>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</si>
  <si>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</si>
  <si>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</si>
  <si>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</si>
  <si>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</si>
  <si>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</si>
  <si>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</si>
  <si>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</si>
  <si>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</si>
  <si>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</si>
  <si>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</si>
  <si>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</si>
  <si>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</si>
  <si>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</si>
  <si>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</si>
  <si>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</si>
  <si>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</si>
  <si>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</si>
  <si>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</si>
  <si>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</si>
  <si>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</si>
  <si>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</si>
  <si>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</si>
  <si>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</si>
  <si>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</si>
  <si>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</si>
  <si>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</si>
  <si>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</si>
  <si>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</si>
  <si>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</si>
  <si>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</si>
  <si>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</si>
  <si>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</si>
  <si>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</si>
  <si>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</si>
  <si>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</si>
  <si>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</si>
  <si>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</si>
  <si>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</si>
  <si>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</si>
  <si>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</si>
  <si>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</si>
  <si>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</si>
  <si>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</si>
  <si>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</si>
  <si>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</si>
  <si>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</si>
  <si>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</si>
  <si>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</si>
  <si>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</si>
  <si>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</si>
  <si>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</si>
  <si>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</si>
  <si>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</si>
  <si>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</si>
  <si>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</si>
  <si>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</si>
  <si>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</si>
  <si>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</si>
  <si>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</si>
  <si>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</si>
  <si>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</si>
  <si>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</si>
  <si>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</si>
  <si>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</si>
  <si>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</si>
  <si>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</si>
  <si>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</si>
  <si>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</si>
  <si>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</si>
  <si>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</si>
  <si>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</si>
  <si>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</si>
  <si>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</si>
  <si>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</si>
  <si>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</si>
  <si>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</si>
  <si>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</si>
  <si>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</si>
  <si>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</si>
  <si>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</si>
  <si>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</si>
  <si>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</si>
  <si>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</si>
  <si>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</si>
  <si>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</si>
  <si>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</si>
  <si>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</si>
  <si>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</si>
  <si>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</si>
  <si>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</si>
  <si>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</si>
  <si>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</si>
  <si>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</si>
  <si>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</si>
  <si>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</si>
  <si>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</si>
  <si>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</si>
  <si>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</si>
  <si>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</si>
  <si>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</si>
  <si>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</si>
  <si>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</si>
  <si>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</si>
  <si>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</si>
  <si>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</si>
  <si>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</si>
  <si>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</si>
  <si>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</si>
  <si>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</si>
  <si>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</si>
  <si>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</si>
  <si>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</si>
  <si>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</si>
  <si>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</si>
  <si>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</si>
  <si>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</si>
  <si>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</si>
  <si>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</si>
  <si>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</si>
  <si>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</si>
  <si>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</si>
  <si>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</si>
  <si>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</si>
  <si>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</si>
  <si>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</si>
  <si>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</si>
  <si>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</si>
  <si>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</si>
  <si>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</si>
  <si>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</si>
  <si>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</si>
  <si>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</si>
  <si>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</si>
  <si>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</si>
  <si>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</si>
  <si>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</si>
  <si>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</si>
  <si>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</si>
  <si>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</si>
  <si>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</si>
  <si>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</si>
  <si>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</si>
  <si>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</si>
  <si>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</si>
  <si>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</si>
  <si>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</si>
  <si>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</si>
  <si>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</si>
  <si>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</si>
  <si>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</si>
  <si>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</si>
  <si>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</si>
  <si>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</si>
  <si>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</si>
  <si>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</si>
  <si>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</si>
  <si>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</si>
  <si>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</si>
  <si>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</si>
  <si>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</si>
  <si>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</si>
  <si>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</si>
  <si>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</si>
  <si>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</si>
  <si>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</si>
  <si>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</si>
  <si>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</si>
  <si>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</si>
  <si>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</si>
  <si>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</si>
  <si>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</si>
  <si>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</si>
  <si>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</si>
  <si>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</si>
  <si>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</si>
  <si>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</si>
  <si>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</si>
  <si>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</si>
  <si>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</si>
  <si>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</si>
  <si>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</si>
  <si>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</si>
  <si>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</si>
  <si>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</si>
  <si>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</si>
  <si>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</si>
  <si>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</si>
  <si>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</si>
  <si>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</si>
  <si>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</si>
  <si>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</si>
  <si>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</si>
  <si>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</si>
  <si>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</si>
  <si>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</si>
  <si>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</si>
  <si>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</si>
  <si>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</si>
  <si>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</si>
  <si>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</si>
  <si>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</si>
  <si>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</si>
  <si>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</si>
  <si>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</si>
  <si>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</si>
  <si>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</si>
  <si>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</si>
  <si>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</si>
  <si>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</si>
  <si>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</si>
  <si>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</si>
  <si>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</si>
  <si>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</si>
  <si>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</si>
  <si>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</si>
  <si>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</si>
  <si>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</si>
  <si>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</si>
  <si>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</si>
  <si>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</si>
  <si>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</si>
  <si>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</si>
  <si>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</si>
  <si>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</si>
  <si>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</si>
  <si>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</si>
  <si>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</si>
  <si>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</si>
  <si>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</si>
  <si>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</si>
  <si>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</si>
  <si>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</si>
  <si>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</si>
  <si>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</si>
  <si>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</si>
  <si>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</si>
  <si>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</si>
  <si>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</si>
  <si>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</si>
  <si>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</si>
  <si>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</si>
  <si>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</si>
  <si>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</si>
  <si>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</si>
  <si>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</si>
  <si>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</si>
  <si>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</si>
  <si>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</si>
  <si>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</si>
  <si>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</si>
  <si>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</si>
  <si>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</si>
  <si>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</si>
  <si>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</si>
  <si>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</si>
  <si>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</si>
  <si>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</si>
  <si>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</si>
  <si>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</si>
  <si>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</si>
  <si>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</si>
  <si>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</si>
  <si>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</si>
  <si>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</si>
  <si>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</si>
  <si>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</si>
  <si>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</si>
  <si>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</si>
  <si>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</si>
  <si>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</si>
  <si>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</si>
  <si>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</si>
  <si>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</si>
  <si>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</si>
  <si>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</si>
  <si>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</si>
  <si>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</si>
  <si>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</si>
  <si>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</si>
  <si>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</si>
  <si>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</si>
  <si>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</si>
  <si>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</si>
  <si>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</si>
  <si>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</si>
  <si>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</si>
  <si>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</si>
  <si>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</si>
  <si>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</si>
  <si>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</si>
  <si>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</si>
  <si>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</si>
  <si>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</si>
  <si>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</si>
  <si>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</si>
  <si>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</si>
  <si>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</si>
  <si>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</si>
  <si>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</si>
  <si>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</si>
  <si>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</si>
  <si>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</si>
  <si>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</si>
  <si>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</si>
  <si>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</si>
  <si>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</si>
  <si>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</si>
  <si>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</si>
  <si>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</si>
  <si>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</si>
  <si>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</si>
  <si>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</si>
  <si>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</si>
  <si>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</si>
  <si>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</si>
  <si>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</si>
  <si>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</si>
  <si>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</si>
  <si>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</si>
  <si>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</si>
  <si>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</si>
  <si>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</si>
  <si>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</si>
  <si>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</si>
  <si>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</si>
  <si>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</si>
  <si>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</si>
  <si>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</si>
  <si>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</si>
  <si>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</si>
  <si>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</si>
  <si>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</si>
  <si>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</si>
  <si>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</si>
  <si>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</si>
  <si>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</si>
  <si>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</si>
  <si>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</si>
  <si>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</si>
  <si>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</si>
  <si>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</si>
  <si>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</si>
  <si>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</si>
  <si>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</si>
  <si>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</si>
  <si>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</si>
  <si>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</si>
  <si>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</si>
  <si>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</si>
  <si>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</si>
  <si>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</si>
  <si>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</si>
  <si>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</si>
  <si>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</si>
  <si>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</si>
  <si>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</si>
  <si>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</si>
  <si>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</si>
  <si>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</si>
  <si>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</si>
  <si>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</si>
  <si>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</si>
  <si>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</si>
  <si>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</si>
  <si>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</si>
  <si>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</si>
  <si>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</si>
  <si>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</si>
  <si>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</si>
  <si>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</si>
  <si>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</si>
  <si>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</si>
  <si>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</si>
  <si>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</si>
  <si>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</si>
  <si>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</si>
  <si>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</si>
  <si>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</si>
  <si>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</si>
  <si>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</si>
  <si>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</si>
  <si>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</si>
  <si>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</si>
  <si>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</si>
  <si>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</si>
  <si>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</si>
  <si>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</si>
  <si>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</si>
  <si>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</si>
  <si>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</si>
  <si>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</si>
  <si>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</si>
  <si>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</si>
  <si>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</si>
  <si>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</si>
  <si>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</si>
  <si>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</si>
  <si>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</si>
  <si>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</si>
  <si>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</si>
  <si>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</si>
  <si>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</si>
  <si>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</si>
  <si>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</si>
  <si>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</si>
  <si>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</si>
  <si>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</si>
  <si>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</si>
  <si>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</si>
  <si>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</si>
  <si>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</si>
  <si>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</si>
  <si>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</si>
  <si>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</si>
  <si>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</si>
  <si>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</si>
  <si>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</si>
  <si>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</si>
  <si>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</si>
  <si>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</si>
  <si>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</si>
  <si>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</si>
  <si>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</si>
  <si>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</si>
  <si>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</si>
  <si>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</si>
  <si>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</si>
  <si>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</si>
  <si>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</si>
  <si>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</si>
  <si>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</si>
  <si>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</si>
  <si>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</si>
  <si>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</si>
  <si>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</si>
  <si>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</si>
  <si>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</si>
  <si>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</si>
  <si>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</si>
  <si>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</si>
  <si>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</si>
  <si>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</si>
  <si>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</si>
  <si>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</si>
  <si>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</si>
  <si>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</si>
  <si>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</si>
  <si>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</si>
  <si>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</si>
  <si>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</si>
  <si>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</si>
  <si>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</si>
  <si>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</si>
  <si>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</si>
  <si>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</si>
  <si>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</si>
  <si>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</si>
  <si>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</si>
  <si>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</si>
  <si>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</si>
  <si>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</si>
  <si>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</si>
  <si>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</si>
  <si>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</si>
  <si>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</si>
  <si>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</si>
  <si>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</si>
  <si>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</si>
  <si>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</si>
  <si>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</si>
  <si>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</si>
  <si>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</si>
  <si>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</si>
  <si>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</si>
  <si>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</si>
  <si>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</si>
  <si>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</si>
  <si>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</si>
  <si>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</si>
  <si>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</si>
  <si>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</si>
  <si>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</si>
  <si>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</si>
  <si>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</si>
  <si>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</si>
  <si>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</si>
  <si>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</si>
  <si>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</si>
  <si>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</si>
  <si>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</si>
  <si>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</si>
  <si>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</si>
  <si>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</si>
  <si>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</si>
  <si>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</si>
  <si>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</si>
  <si>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</si>
  <si>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</si>
  <si>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</si>
  <si>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</si>
  <si>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</si>
  <si>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</si>
  <si>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</si>
  <si>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</si>
  <si>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</si>
  <si>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</si>
  <si>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</si>
  <si>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</si>
  <si>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</si>
  <si>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</si>
  <si>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</si>
  <si>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</si>
  <si>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</si>
  <si>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</si>
  <si>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</si>
  <si>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</si>
  <si>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</si>
  <si>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</si>
  <si>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</si>
  <si>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</si>
  <si>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</si>
  <si>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</si>
  <si>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</si>
  <si>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</si>
  <si>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</si>
  <si>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</si>
  <si>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</si>
  <si>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</si>
  <si>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</si>
  <si>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</si>
  <si>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</si>
  <si>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</si>
  <si>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</si>
  <si>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</si>
  <si>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</si>
  <si>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</si>
  <si>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</si>
  <si>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</si>
  <si>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</si>
  <si>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</si>
  <si>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</si>
  <si>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</si>
  <si>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</si>
  <si>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</si>
  <si>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</si>
  <si>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</si>
  <si>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</si>
  <si>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</si>
  <si>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</si>
  <si>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</si>
  <si>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</si>
  <si>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</si>
  <si>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</si>
  <si>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</si>
  <si>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</si>
  <si>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</si>
  <si>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</si>
  <si>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</si>
  <si>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</si>
  <si>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</si>
  <si>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</si>
  <si>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</si>
  <si>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</si>
  <si>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</si>
  <si>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</si>
  <si>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</si>
  <si>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</si>
  <si>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</si>
  <si>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</si>
  <si>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</si>
  <si>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</si>
  <si>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</si>
  <si>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</si>
  <si>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</si>
  <si>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</si>
  <si>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</si>
  <si>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</si>
  <si>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</si>
  <si>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</si>
  <si>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</si>
  <si>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</si>
  <si>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</si>
  <si>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</si>
  <si>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</si>
  <si>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</si>
  <si>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</si>
  <si>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</si>
  <si>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</si>
  <si>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</si>
  <si>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</si>
  <si>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</si>
  <si>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</si>
  <si>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</si>
  <si>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</si>
  <si>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</si>
  <si>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</si>
  <si>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</si>
  <si>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</si>
  <si>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</si>
  <si>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</si>
  <si>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</si>
  <si>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</si>
  <si>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</si>
  <si>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</si>
  <si>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</si>
  <si>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</si>
  <si>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</si>
  <si>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</si>
  <si>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</si>
  <si>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</si>
  <si>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</si>
  <si>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</si>
  <si>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</si>
  <si>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</si>
  <si>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</si>
  <si>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</si>
  <si>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</si>
  <si>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</si>
  <si>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</si>
  <si>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</si>
  <si>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</si>
  <si>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</si>
  <si>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</si>
  <si>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</si>
  <si>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</si>
  <si>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</si>
  <si>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</si>
  <si>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</si>
  <si>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</si>
  <si>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</si>
  <si>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</si>
  <si>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</si>
  <si>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</si>
  <si>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</si>
  <si>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</si>
  <si>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</si>
  <si>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</si>
  <si>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</si>
  <si>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</si>
  <si>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</si>
  <si>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</si>
  <si>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</si>
  <si>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</si>
  <si>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</si>
  <si>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</si>
  <si>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</si>
  <si>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</si>
  <si>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</si>
  <si>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</si>
  <si>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</si>
  <si>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</si>
  <si>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</si>
  <si>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</si>
  <si>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</si>
  <si>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</si>
  <si>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</si>
  <si>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</si>
  <si>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</si>
  <si>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</si>
  <si>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</si>
  <si>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</si>
  <si>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</si>
  <si>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</si>
  <si>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</si>
  <si>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</si>
  <si>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</si>
  <si>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</si>
  <si>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</si>
  <si>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</si>
  <si>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</si>
  <si>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</si>
  <si>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</si>
  <si>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</si>
  <si>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</si>
  <si>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</si>
  <si>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</si>
  <si>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</si>
  <si>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</si>
  <si>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</si>
  <si>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</si>
  <si>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</si>
  <si>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</si>
  <si>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</si>
  <si>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</si>
  <si>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</si>
  <si>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</si>
  <si>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</si>
  <si>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</si>
  <si>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</si>
  <si>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</si>
  <si>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</si>
  <si>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</si>
  <si>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</si>
  <si>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</si>
  <si>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</si>
  <si>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</si>
  <si>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</si>
  <si>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</si>
  <si>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</si>
  <si>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</si>
  <si>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</si>
  <si>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</si>
  <si>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</si>
  <si>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</si>
  <si>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</si>
  <si>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</si>
  <si>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</si>
  <si>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</si>
  <si>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</si>
  <si>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</si>
  <si>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</si>
  <si>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</si>
  <si>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</si>
  <si>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</si>
  <si>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</si>
  <si>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</si>
  <si>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</si>
  <si>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</si>
  <si>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</si>
  <si>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</si>
  <si>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</si>
  <si>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</si>
  <si>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</si>
  <si>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</si>
  <si>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</si>
  <si>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</si>
  <si>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</si>
  <si>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</si>
  <si>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</si>
  <si>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</si>
  <si>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</si>
  <si>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</si>
  <si>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</si>
  <si>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</si>
  <si>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</si>
  <si>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</si>
  <si>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</si>
  <si>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</si>
  <si>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</si>
  <si>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</si>
  <si>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</si>
  <si>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</si>
  <si>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</si>
  <si>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</si>
  <si>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</si>
  <si>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</si>
  <si>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</si>
  <si>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</si>
  <si>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</si>
  <si>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</si>
  <si>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</si>
  <si>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</si>
  <si>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</si>
  <si>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</si>
  <si>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</si>
  <si>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</si>
  <si>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</si>
  <si>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</si>
  <si>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</si>
  <si>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</si>
  <si>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</si>
  <si>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</si>
  <si>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</si>
  <si>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</si>
  <si>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</si>
  <si>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</si>
  <si>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</si>
  <si>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</si>
  <si>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</si>
  <si>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</si>
  <si>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</si>
  <si>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</si>
  <si>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</si>
  <si>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</si>
  <si>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</si>
  <si>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</si>
  <si>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</si>
  <si>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</si>
  <si>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</si>
  <si>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</si>
  <si>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</si>
  <si>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</si>
  <si>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</si>
  <si>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</si>
  <si>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</si>
  <si>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</si>
  <si>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</si>
  <si>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</si>
  <si>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</si>
  <si>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</si>
  <si>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</si>
  <si>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</si>
  <si>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</si>
  <si>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</si>
  <si>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</si>
  <si>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</si>
  <si>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</si>
  <si>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</si>
  <si>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</si>
  <si>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</si>
  <si>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</si>
  <si>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</si>
  <si>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</si>
  <si>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</si>
  <si>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</si>
  <si>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</si>
  <si>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</si>
  <si>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</si>
  <si>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</si>
  <si>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</si>
  <si>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</si>
  <si>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</si>
  <si>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</si>
  <si>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</si>
  <si>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</si>
  <si>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</si>
  <si>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</si>
  <si>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</si>
  <si>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</si>
  <si>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</si>
  <si>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</si>
  <si>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</si>
  <si>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</si>
  <si>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</si>
  <si>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</si>
  <si>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</si>
  <si>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</si>
  <si>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</si>
  <si>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</si>
  <si>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</si>
  <si>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</si>
  <si>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</si>
  <si>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</si>
  <si>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</si>
  <si>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</si>
  <si>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</si>
  <si>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</si>
  <si>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</si>
  <si>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</si>
  <si>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</si>
  <si>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</si>
  <si>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</si>
  <si>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</si>
  <si>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</si>
  <si>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</si>
  <si>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</si>
  <si>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</si>
  <si>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</si>
  <si>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</si>
  <si>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</si>
  <si>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</si>
  <si>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</si>
  <si>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</si>
  <si>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</si>
  <si>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</si>
  <si>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</si>
  <si>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</si>
  <si>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</si>
  <si>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</si>
  <si>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</si>
  <si>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</si>
  <si>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</si>
  <si>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</si>
  <si>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</si>
  <si>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</si>
  <si>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</si>
  <si>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</si>
  <si>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</si>
  <si>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</si>
  <si>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</si>
  <si>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</si>
  <si>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</si>
  <si>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</si>
  <si>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</si>
  <si>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</si>
  <si>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</si>
  <si>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</si>
  <si>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</si>
  <si>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</si>
  <si>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</si>
  <si>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</si>
  <si>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</si>
  <si>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</si>
  <si>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</si>
  <si>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</si>
  <si>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</si>
  <si>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</si>
  <si>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</si>
  <si>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</si>
  <si>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</si>
  <si>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</si>
  <si>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</si>
  <si>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</si>
  <si>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</si>
  <si>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</si>
  <si>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</si>
  <si>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</si>
  <si>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</si>
  <si>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</si>
  <si>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</si>
  <si>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</si>
  <si>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</si>
  <si>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</si>
  <si>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</si>
  <si>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</si>
  <si>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</si>
  <si>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</si>
  <si>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</si>
  <si>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</si>
  <si>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</si>
  <si>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</si>
  <si>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</si>
  <si>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</si>
  <si>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</si>
  <si>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</si>
  <si>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</si>
  <si>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</si>
  <si>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</si>
  <si>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</si>
  <si>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</si>
  <si>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</si>
  <si>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</si>
  <si>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</si>
  <si>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</si>
  <si>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</si>
  <si>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</si>
  <si>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</si>
  <si>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</si>
  <si>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</si>
  <si>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</si>
  <si>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</si>
  <si>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</si>
  <si>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</si>
  <si>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</si>
  <si>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</si>
  <si>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</si>
  <si>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</si>
  <si>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</si>
  <si>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</si>
  <si>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</si>
  <si>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</si>
  <si>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</si>
  <si>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</si>
  <si>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</si>
  <si>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</si>
  <si>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</si>
  <si>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</si>
  <si>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</si>
  <si>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</si>
  <si>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</si>
  <si>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</si>
  <si>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</si>
  <si>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</si>
  <si>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</si>
  <si>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</si>
  <si>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</si>
  <si>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</si>
  <si>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</si>
  <si>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</si>
  <si>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</si>
  <si>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</si>
  <si>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</si>
  <si>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</si>
  <si>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</si>
  <si>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</si>
  <si>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</si>
  <si>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</si>
  <si>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</si>
  <si>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</si>
  <si>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</si>
  <si>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</si>
  <si>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</si>
  <si>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</si>
  <si>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</si>
  <si>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</si>
  <si>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</si>
  <si>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</si>
  <si>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</si>
  <si>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</si>
  <si>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</si>
  <si>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</si>
  <si>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</si>
  <si>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</si>
  <si>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</si>
  <si>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</si>
  <si>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</si>
  <si>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</si>
  <si>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</si>
  <si>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</si>
  <si>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</si>
  <si>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</si>
  <si>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</si>
  <si>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</si>
  <si>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</si>
  <si>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</si>
  <si>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</si>
  <si>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</si>
  <si>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</si>
  <si>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</si>
  <si>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</si>
  <si>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</si>
  <si>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</si>
  <si>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</si>
  <si>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</si>
  <si>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</si>
  <si>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</si>
  <si>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</si>
  <si>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</si>
  <si>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</si>
  <si>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</si>
  <si>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</si>
  <si>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</si>
  <si>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</si>
  <si>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</si>
  <si>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</si>
  <si>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</si>
  <si>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</si>
  <si>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</si>
  <si>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</si>
  <si>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</si>
  <si>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</si>
  <si>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</si>
  <si>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</si>
  <si>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</si>
  <si>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</si>
  <si>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</si>
  <si>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</si>
  <si>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</si>
  <si>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</si>
  <si>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</si>
  <si>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</si>
  <si>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</si>
  <si>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</si>
  <si>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</si>
  <si>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</si>
  <si>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</si>
  <si>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</si>
  <si>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</si>
  <si>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</si>
  <si>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</si>
  <si>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</si>
  <si>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</si>
  <si>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</si>
  <si>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</si>
  <si>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</si>
  <si>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</si>
  <si>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</si>
  <si>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</si>
  <si>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</si>
  <si>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</si>
  <si>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</si>
  <si>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</si>
  <si>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</si>
  <si>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</si>
  <si>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</si>
  <si>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</si>
  <si>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</si>
  <si>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</si>
  <si>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</si>
  <si>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</si>
  <si>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</si>
  <si>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</si>
  <si>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</si>
  <si>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</si>
  <si>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</si>
  <si>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</si>
  <si>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</si>
  <si>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</si>
  <si>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</si>
  <si>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</si>
  <si>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</si>
  <si>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</si>
  <si>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</si>
  <si>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</si>
  <si>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</si>
  <si>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</si>
  <si>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</si>
  <si>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</si>
  <si>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</si>
  <si>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</si>
  <si>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</si>
  <si>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</si>
  <si>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</si>
  <si>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</si>
  <si>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</si>
  <si>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</si>
  <si>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</si>
  <si>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</si>
  <si>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</si>
  <si>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</si>
  <si>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</si>
  <si>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</si>
  <si>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</si>
  <si>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</si>
  <si>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</si>
  <si>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</si>
  <si>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</si>
  <si>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</si>
  <si>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</si>
  <si>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</si>
  <si>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</si>
  <si>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</si>
  <si>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</si>
  <si>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</si>
  <si>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</si>
  <si>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</si>
  <si>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</si>
  <si>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</si>
  <si>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</si>
  <si>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</si>
  <si>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</si>
  <si>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</si>
  <si>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</si>
  <si>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</si>
  <si>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</si>
  <si>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</si>
  <si>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</si>
  <si>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</si>
  <si>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</si>
  <si>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</si>
  <si>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</si>
  <si>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</si>
  <si>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</si>
  <si>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</si>
  <si>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</si>
  <si>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</si>
  <si>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</si>
  <si>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</si>
  <si>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</si>
  <si>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</si>
  <si>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</si>
  <si>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</si>
  <si>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</si>
  <si>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</si>
  <si>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</si>
  <si>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</si>
  <si>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</si>
  <si>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</si>
  <si>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</si>
  <si>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</si>
  <si>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</si>
  <si>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</si>
  <si>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</si>
  <si>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</si>
  <si>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</si>
  <si>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</si>
  <si>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</si>
  <si>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</si>
  <si>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</si>
  <si>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</si>
  <si>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</si>
  <si>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</si>
  <si>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</si>
  <si>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</si>
  <si>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</si>
  <si>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</si>
  <si>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</si>
  <si>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</si>
  <si>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</si>
  <si>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</si>
  <si>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</si>
  <si>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</si>
  <si>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</si>
  <si>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</si>
  <si>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</si>
  <si>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</si>
  <si>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</si>
  <si>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</si>
  <si>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</si>
  <si>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</si>
  <si>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</si>
  <si>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</si>
  <si>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</si>
  <si>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</si>
  <si>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</si>
  <si>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</si>
  <si>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</si>
  <si>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</si>
  <si>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</si>
  <si>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</si>
  <si>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</si>
  <si>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</si>
  <si>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</si>
  <si>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</si>
  <si>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</si>
  <si>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</si>
  <si>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</si>
  <si>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</si>
  <si>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</si>
  <si>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</si>
  <si>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</si>
  <si>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</si>
  <si>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</si>
  <si>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</si>
  <si>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</si>
  <si>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</si>
  <si>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</si>
  <si>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</si>
  <si>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</si>
  <si>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</si>
  <si>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</si>
  <si>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</si>
  <si>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</si>
  <si>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</si>
  <si>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</si>
  <si>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</si>
  <si>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</si>
  <si>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</si>
  <si>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</si>
  <si>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</si>
  <si>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</si>
  <si>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</si>
  <si>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</si>
  <si>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</si>
  <si>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</si>
  <si>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</si>
  <si>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</si>
  <si>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</si>
  <si>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</si>
  <si>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</si>
  <si>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</si>
  <si>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</si>
  <si>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</si>
  <si>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</si>
  <si>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</si>
  <si>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</si>
  <si>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</si>
  <si>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</si>
  <si>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</si>
  <si>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</si>
  <si>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</si>
  <si>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</si>
  <si>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</si>
  <si>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</si>
  <si>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</si>
  <si>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</si>
  <si>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</si>
  <si>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</si>
  <si>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</si>
  <si>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</si>
  <si>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</si>
  <si>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</si>
  <si>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</si>
  <si>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</si>
  <si>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</si>
  <si>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</si>
  <si>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</si>
  <si>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</si>
  <si>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</si>
  <si>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</si>
  <si>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</si>
  <si>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</si>
  <si>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</si>
  <si>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</si>
  <si>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</si>
  <si>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</si>
  <si>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</si>
  <si>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</si>
  <si>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</si>
  <si>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</si>
  <si>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</si>
  <si>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</si>
  <si>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</si>
  <si>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</si>
  <si>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</si>
  <si>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</si>
  <si>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</si>
  <si>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</si>
  <si>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</si>
  <si>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</si>
  <si>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</si>
  <si>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</si>
  <si>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</si>
  <si>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</si>
  <si>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</si>
  <si>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</si>
  <si>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</si>
  <si>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</si>
  <si>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</si>
  <si>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</si>
  <si>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</si>
  <si>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</si>
  <si>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</si>
  <si>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</si>
  <si>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</si>
  <si>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</si>
  <si>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</si>
  <si>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</si>
  <si>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</si>
  <si>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</si>
  <si>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</si>
  <si>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</si>
  <si>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</si>
  <si>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</si>
  <si>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</si>
  <si>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</si>
  <si>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</si>
  <si>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</si>
  <si>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</si>
  <si>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</si>
  <si>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</si>
  <si>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</si>
  <si>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</si>
  <si>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</si>
  <si>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</si>
  <si>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</si>
  <si>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</si>
  <si>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</si>
  <si>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</si>
  <si>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</si>
  <si>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</si>
  <si>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</si>
  <si>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</si>
  <si>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</si>
  <si>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</si>
  <si>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</si>
  <si>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</si>
  <si>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</si>
  <si>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</si>
  <si>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</si>
  <si>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</si>
  <si>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</si>
  <si>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</si>
  <si>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</si>
  <si>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</si>
  <si>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</si>
  <si>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</si>
  <si>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</si>
  <si>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</si>
  <si>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</si>
  <si>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</si>
  <si>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</si>
  <si>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</si>
  <si>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</si>
  <si>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</si>
  <si>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</si>
  <si>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</si>
  <si>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</si>
  <si>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</si>
  <si>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</si>
  <si>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</si>
  <si>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</si>
  <si>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</si>
  <si>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</si>
  <si>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</si>
  <si>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</si>
  <si>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</si>
  <si>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</si>
  <si>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</si>
  <si>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</si>
  <si>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</si>
  <si>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</si>
  <si>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</si>
  <si>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</si>
  <si>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</si>
  <si>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</si>
  <si>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</si>
  <si>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</si>
  <si>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</si>
  <si>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</si>
  <si>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</si>
  <si>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</si>
  <si>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</si>
  <si>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</si>
  <si>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</si>
  <si>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</si>
  <si>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</si>
  <si>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</si>
  <si>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</si>
  <si>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</si>
  <si>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</si>
  <si>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</si>
  <si>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</si>
  <si>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</si>
  <si>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</si>
  <si>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</si>
  <si>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</si>
  <si>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</si>
  <si>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</si>
  <si>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</si>
  <si>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</si>
  <si>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</si>
  <si>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</si>
  <si>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</si>
  <si>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</si>
  <si>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</si>
  <si>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</si>
  <si>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</si>
  <si>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</si>
  <si>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</si>
  <si>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</si>
  <si>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</si>
  <si>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</si>
  <si>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</si>
  <si>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</si>
  <si>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</si>
  <si>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</si>
  <si>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</si>
  <si>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</si>
  <si>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</si>
  <si>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</si>
  <si>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</si>
  <si>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</si>
  <si>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</si>
  <si>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</si>
  <si>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</si>
  <si>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</si>
  <si>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</si>
  <si>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</si>
  <si>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</si>
  <si>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</si>
  <si>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</si>
  <si>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</si>
  <si>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</si>
  <si>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</si>
  <si>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</si>
  <si>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</si>
  <si>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</si>
  <si>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</si>
  <si>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</si>
  <si>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</si>
  <si>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</si>
  <si>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</si>
  <si>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</si>
  <si>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</si>
  <si>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</si>
  <si>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</si>
  <si>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</si>
  <si>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</si>
  <si>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</si>
  <si>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</si>
  <si>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</si>
  <si>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</si>
  <si>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</si>
  <si>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</si>
  <si>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</si>
  <si>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</si>
  <si>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</si>
  <si>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</si>
  <si>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</si>
  <si>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</si>
  <si>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</si>
  <si>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</si>
  <si>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</si>
  <si>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</si>
  <si>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</si>
  <si>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</si>
  <si>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</si>
  <si>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</si>
  <si>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</si>
  <si>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</si>
  <si>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</si>
  <si>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</si>
  <si>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</si>
  <si>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</si>
  <si>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</si>
  <si>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</si>
  <si>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</si>
  <si>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</si>
  <si>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</si>
  <si>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</si>
  <si>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</si>
  <si>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</si>
  <si>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</si>
  <si>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</si>
  <si>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</si>
  <si>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</si>
  <si>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</si>
  <si>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</si>
  <si>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</si>
  <si>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</si>
  <si>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</si>
  <si>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</si>
  <si>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</si>
  <si>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</si>
  <si>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</si>
  <si>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</si>
  <si>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</si>
  <si>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</si>
  <si>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</si>
  <si>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</si>
  <si>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</si>
  <si>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</si>
  <si>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</si>
  <si>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</si>
  <si>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</si>
  <si>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</si>
  <si>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</si>
  <si>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</si>
  <si>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</si>
  <si>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</si>
  <si>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</si>
  <si>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</si>
  <si>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</si>
  <si>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</si>
  <si>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</si>
  <si>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</si>
  <si>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</si>
  <si>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</si>
  <si>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</si>
  <si>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</si>
  <si>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</si>
  <si>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</si>
  <si>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</si>
  <si>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</si>
  <si>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</si>
  <si>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</si>
  <si>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</si>
  <si>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</si>
  <si>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</si>
  <si>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</si>
  <si>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</si>
  <si>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</si>
  <si>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</si>
  <si>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</si>
  <si>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</si>
  <si>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</si>
  <si>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</si>
  <si>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</si>
  <si>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</si>
  <si>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</si>
  <si>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</si>
  <si>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</si>
  <si>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</si>
  <si>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</si>
  <si>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</si>
  <si>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</si>
  <si>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</si>
  <si>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</si>
  <si>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</si>
  <si>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</si>
  <si>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</si>
  <si>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</si>
  <si>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</si>
  <si>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</si>
  <si>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</si>
  <si>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</si>
  <si>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</si>
  <si>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</si>
  <si>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</si>
  <si>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</si>
  <si>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</si>
  <si>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</si>
  <si>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</si>
  <si>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</si>
  <si>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</si>
  <si>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</si>
  <si>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</si>
  <si>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</si>
  <si>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</si>
  <si>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</si>
  <si>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</si>
  <si>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</si>
  <si>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</si>
  <si>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</si>
  <si>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</si>
  <si>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</si>
  <si>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</si>
  <si>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</si>
  <si>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</si>
  <si>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</si>
  <si>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</si>
  <si>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</si>
  <si>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</si>
  <si>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</si>
  <si>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</si>
  <si>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</si>
  <si>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</si>
  <si>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</si>
  <si>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</si>
  <si>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</si>
  <si>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</si>
  <si>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</si>
  <si>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</si>
  <si>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</si>
  <si>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</si>
  <si>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</si>
  <si>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</si>
  <si>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</si>
  <si>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</si>
  <si>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</si>
  <si>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</si>
  <si>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</si>
  <si>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</si>
  <si>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</si>
  <si>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</si>
  <si>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</si>
  <si>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</si>
  <si>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</si>
  <si>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</si>
  <si>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</si>
  <si>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</si>
  <si>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</si>
  <si>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</si>
  <si>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</si>
  <si>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</si>
  <si>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</si>
  <si>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</si>
  <si>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</si>
  <si>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</si>
  <si>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</si>
  <si>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</si>
  <si>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</si>
  <si>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</si>
  <si>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</si>
  <si>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</si>
  <si>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</si>
  <si>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</si>
  <si>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</si>
  <si>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</si>
  <si>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</si>
  <si>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</si>
  <si>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</si>
  <si>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</si>
  <si>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</si>
  <si>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</si>
  <si>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</si>
  <si>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</si>
  <si>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</si>
  <si>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</si>
  <si>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</si>
  <si>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</si>
  <si>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</si>
  <si>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</si>
  <si>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</si>
  <si>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</si>
  <si>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</si>
  <si>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</si>
  <si>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</si>
  <si>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</si>
  <si>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</si>
  <si>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</si>
  <si>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</si>
  <si>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</si>
  <si>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</si>
  <si>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</si>
  <si>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</si>
  <si>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</si>
  <si>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</si>
  <si>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</si>
  <si>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</si>
  <si>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</si>
  <si>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</si>
  <si>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</si>
  <si>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</si>
  <si>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</si>
  <si>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</si>
  <si>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</si>
  <si>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</si>
  <si>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</si>
  <si>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</si>
  <si>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</si>
  <si>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</si>
  <si>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</si>
  <si>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</si>
  <si>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</si>
  <si>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</si>
  <si>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</si>
  <si>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</si>
  <si>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</si>
  <si>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</si>
  <si>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</si>
  <si>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</si>
  <si>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</si>
  <si>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</si>
  <si>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</si>
  <si>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</si>
  <si>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</si>
  <si>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</si>
  <si>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</si>
  <si>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</si>
  <si>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</si>
  <si>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</si>
  <si>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</si>
  <si>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</si>
  <si>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</si>
  <si>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</si>
  <si>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</si>
  <si>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</si>
  <si>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</si>
  <si>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</si>
  <si>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</si>
  <si>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</si>
  <si>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</si>
  <si>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</si>
  <si>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</si>
  <si>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</si>
  <si>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</si>
  <si>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</si>
  <si>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</si>
  <si>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</si>
  <si>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</si>
  <si>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</si>
  <si>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</si>
  <si>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</si>
  <si>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</si>
  <si>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</si>
  <si>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</si>
  <si>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</si>
  <si>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</si>
  <si>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</si>
  <si>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</si>
  <si>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</si>
  <si>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</si>
  <si>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</si>
  <si>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</si>
  <si>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</si>
  <si>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</si>
  <si>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</si>
  <si>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</si>
  <si>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</si>
  <si>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</si>
  <si>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</si>
  <si>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</si>
  <si>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</si>
  <si>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</si>
  <si>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</si>
  <si>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</si>
  <si>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</si>
  <si>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</si>
  <si>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</si>
  <si>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</si>
  <si>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</si>
  <si>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</si>
  <si>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</si>
  <si>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</si>
  <si>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</si>
  <si>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</si>
  <si>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</si>
  <si>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</si>
  <si>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</si>
  <si>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</si>
  <si>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</si>
  <si>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</si>
  <si>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</si>
  <si>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</si>
  <si>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</si>
  <si>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</si>
  <si>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</si>
  <si>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</si>
  <si>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</si>
  <si>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</si>
  <si>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</si>
  <si>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</si>
  <si>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</si>
  <si>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</si>
  <si>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</si>
  <si>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</si>
  <si>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</si>
  <si>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</si>
  <si>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</si>
  <si>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</si>
  <si>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</si>
  <si>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</si>
  <si>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</si>
  <si>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</si>
  <si>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</si>
  <si>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</si>
  <si>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</si>
  <si>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</si>
  <si>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</si>
  <si>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</si>
  <si>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</si>
  <si>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</si>
  <si>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</si>
  <si>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</si>
  <si>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</si>
  <si>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</si>
  <si>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</si>
  <si>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</si>
  <si>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</si>
  <si>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</si>
  <si>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</si>
  <si>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</si>
  <si>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</si>
  <si>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</si>
  <si>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</si>
  <si>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</si>
  <si>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</si>
  <si>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</si>
  <si>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</si>
  <si>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</si>
  <si>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</si>
  <si>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</si>
  <si>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</si>
  <si>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</si>
  <si>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</si>
  <si>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</si>
  <si>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</si>
  <si>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</si>
  <si>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</si>
  <si>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</si>
  <si>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</si>
  <si>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</si>
  <si>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</si>
  <si>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</si>
  <si>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</si>
  <si>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</si>
  <si>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</si>
  <si>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</si>
  <si>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</si>
  <si>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</si>
  <si>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</si>
  <si>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</si>
  <si>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</si>
  <si>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</si>
  <si>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</si>
  <si>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</si>
  <si>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</si>
  <si>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</si>
  <si>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</si>
  <si>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</si>
  <si>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</si>
  <si>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</si>
  <si>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</si>
  <si>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</si>
  <si>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</si>
  <si>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</si>
  <si>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</si>
  <si>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</si>
  <si>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</si>
  <si>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</si>
  <si>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</si>
  <si>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</si>
  <si>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</si>
  <si>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</si>
  <si>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</si>
  <si>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</si>
  <si>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</si>
  <si>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</si>
  <si>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</si>
  <si>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</si>
  <si>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</si>
  <si>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</si>
  <si>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</si>
  <si>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</si>
  <si>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</si>
  <si>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</si>
  <si>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</si>
  <si>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</si>
  <si>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</si>
  <si>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</si>
  <si>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</si>
  <si>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</si>
  <si>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</si>
  <si>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</si>
  <si>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</si>
  <si>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</si>
  <si>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</si>
  <si>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</si>
  <si>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</si>
  <si>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</si>
  <si>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</si>
  <si>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</si>
  <si>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</si>
  <si>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</si>
  <si>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</si>
  <si>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</si>
  <si>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</si>
  <si>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</si>
  <si>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</si>
  <si>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</si>
  <si>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</si>
  <si>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</si>
  <si>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</si>
  <si>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</si>
  <si>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</si>
  <si>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</si>
  <si>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</si>
  <si>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</si>
  <si>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</si>
  <si>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</si>
  <si>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</si>
  <si>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</si>
  <si>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</si>
  <si>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</si>
  <si>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</si>
  <si>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</si>
  <si>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</si>
  <si>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</si>
  <si>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</si>
  <si>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</si>
  <si>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</si>
  <si>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</si>
  <si>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</si>
  <si>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</si>
  <si>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</si>
  <si>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</si>
  <si>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</si>
  <si>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</si>
  <si>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</si>
  <si>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</si>
  <si>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</si>
  <si>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</si>
  <si>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</si>
  <si>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</si>
  <si>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</si>
  <si>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</si>
  <si>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</si>
  <si>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</si>
  <si>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</si>
  <si>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</si>
  <si>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</si>
  <si>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</si>
  <si>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</si>
  <si>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</si>
  <si>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</si>
  <si>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</si>
  <si>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</si>
  <si>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</si>
  <si>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</si>
  <si>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</si>
  <si>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</si>
  <si>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</si>
  <si>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</si>
  <si>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</si>
  <si>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</si>
  <si>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</si>
  <si>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</si>
  <si>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</si>
  <si>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</si>
  <si>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</si>
  <si>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</si>
  <si>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</si>
  <si>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</si>
  <si>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</si>
  <si>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</si>
  <si>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</si>
  <si>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</si>
  <si>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</si>
  <si>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</si>
  <si>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</si>
  <si>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</si>
  <si>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</si>
  <si>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</si>
  <si>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</si>
  <si>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</si>
  <si>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</si>
  <si>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</si>
  <si>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</si>
  <si>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</si>
  <si>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</si>
  <si>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</si>
  <si>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</si>
  <si>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</si>
  <si>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</si>
  <si>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</si>
  <si>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</si>
  <si>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</si>
  <si>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</si>
  <si>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</si>
  <si>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</si>
  <si>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</si>
  <si>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</si>
  <si>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</si>
  <si>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</si>
  <si>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</si>
  <si>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</si>
  <si>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</si>
  <si>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</si>
  <si>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</si>
  <si>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</si>
  <si>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</si>
  <si>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</si>
  <si>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</si>
  <si>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</si>
  <si>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</si>
  <si>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</si>
  <si>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</si>
  <si>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</si>
  <si>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</si>
  <si>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</si>
  <si>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</si>
  <si>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</si>
  <si>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</si>
  <si>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</si>
  <si>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</si>
  <si>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</si>
  <si>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</si>
  <si>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</si>
  <si>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</si>
  <si>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</si>
  <si>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</si>
  <si>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</si>
  <si>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</si>
  <si>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</si>
  <si>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</si>
  <si>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</si>
  <si>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</si>
  <si>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</si>
  <si>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</si>
  <si>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</si>
  <si>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</si>
  <si>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</si>
  <si>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</si>
  <si>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</si>
  <si>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</si>
  <si>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</si>
  <si>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</si>
  <si>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</si>
  <si>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</si>
  <si>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</si>
  <si>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</si>
  <si>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</si>
  <si>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</si>
  <si>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</si>
  <si>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</si>
  <si>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</si>
  <si>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</si>
  <si>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</si>
  <si>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</si>
  <si>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</si>
  <si>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</si>
  <si>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</si>
  <si>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</si>
  <si>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</si>
  <si>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</si>
  <si>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</si>
  <si>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</si>
  <si>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</si>
  <si>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</si>
  <si>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</si>
  <si>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</si>
  <si>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</si>
  <si>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</si>
  <si>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</si>
  <si>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</si>
  <si>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</si>
  <si>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</si>
  <si>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</si>
  <si>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</si>
  <si>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</si>
  <si>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</si>
  <si>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</si>
  <si>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</si>
  <si>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</si>
  <si>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</si>
  <si>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</si>
  <si>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</si>
  <si>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</si>
  <si>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</si>
  <si>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</si>
  <si>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</si>
  <si>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</si>
  <si>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</si>
  <si>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</si>
  <si>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</si>
  <si>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</si>
  <si>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</si>
  <si>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</si>
  <si>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</si>
  <si>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</si>
  <si>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</si>
  <si>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</si>
  <si>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</si>
  <si>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</si>
  <si>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</si>
  <si>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</si>
  <si>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</si>
  <si>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</si>
  <si>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</si>
  <si>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</si>
  <si>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</si>
  <si>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</si>
  <si>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</si>
  <si>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</si>
  <si>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</si>
  <si>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</si>
  <si>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</si>
  <si>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</si>
  <si>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</si>
  <si>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</si>
  <si>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</si>
  <si>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</si>
  <si>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</si>
  <si>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</si>
  <si>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</si>
  <si>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</si>
  <si>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</si>
  <si>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</si>
  <si>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</si>
  <si>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</si>
  <si>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</si>
  <si>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</si>
  <si>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</si>
  <si>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</si>
  <si>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</si>
  <si>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</si>
  <si>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</si>
  <si>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</si>
  <si>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</si>
  <si>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</si>
  <si>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</si>
  <si>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</si>
  <si>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</si>
  <si>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</si>
  <si>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</si>
  <si>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</si>
  <si>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</si>
  <si>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</si>
  <si>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</si>
  <si>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</si>
  <si>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</si>
  <si>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</si>
  <si>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</si>
  <si>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</si>
  <si>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</si>
  <si>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</si>
  <si>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</si>
  <si>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</si>
  <si>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</si>
  <si>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</si>
  <si>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</si>
  <si>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</si>
  <si>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</si>
  <si>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</si>
  <si>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</si>
  <si>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</si>
  <si>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</si>
  <si>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</si>
  <si>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</si>
  <si>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</si>
  <si>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</si>
  <si>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</si>
  <si>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</si>
  <si>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</si>
  <si>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</si>
  <si>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</si>
  <si>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</si>
  <si>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</si>
  <si>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</si>
  <si>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</si>
  <si>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</si>
  <si>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</si>
  <si>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</si>
  <si>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</si>
  <si>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</si>
  <si>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</si>
  <si>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</si>
  <si>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</si>
  <si>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</si>
  <si>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</si>
  <si>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</si>
  <si>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</si>
  <si>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</si>
  <si>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</si>
  <si>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</si>
  <si>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</si>
  <si>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</si>
  <si>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</si>
  <si>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</si>
  <si>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</si>
  <si>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</si>
  <si>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</si>
  <si>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</si>
  <si>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</si>
  <si>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</si>
  <si>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</si>
  <si>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</si>
  <si>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</si>
  <si>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</si>
  <si>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</si>
  <si>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</si>
  <si>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</si>
  <si>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</si>
  <si>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</si>
  <si>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</si>
  <si>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</si>
  <si>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</si>
  <si>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</si>
  <si>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</si>
  <si>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</si>
  <si>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</si>
  <si>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</si>
  <si>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</si>
  <si>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</si>
  <si>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</si>
  <si>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</si>
  <si>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</si>
  <si>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</si>
  <si>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</si>
  <si>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</si>
  <si>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</si>
  <si>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</si>
  <si>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</si>
  <si>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</si>
  <si>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</si>
  <si>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</si>
  <si>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</si>
  <si>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</si>
  <si>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</si>
  <si>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</si>
  <si>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</si>
  <si>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</si>
  <si>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</si>
  <si>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</si>
  <si>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</si>
  <si>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</si>
  <si>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</si>
  <si>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</si>
  <si>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</si>
  <si>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</si>
  <si>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</si>
  <si>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</si>
  <si>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</si>
  <si>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</si>
  <si>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</si>
  <si>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</si>
  <si>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</si>
  <si>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</si>
  <si>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</si>
  <si>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</si>
  <si>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</si>
  <si>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</si>
  <si>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</si>
  <si>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</si>
  <si>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</si>
  <si>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</si>
  <si>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</si>
  <si>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</si>
  <si>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</si>
  <si>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</si>
  <si>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</si>
  <si>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</si>
  <si>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</si>
  <si>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</si>
  <si>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</si>
  <si>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</si>
  <si>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</si>
  <si>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</si>
  <si>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</si>
  <si>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</si>
  <si>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</si>
  <si>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</si>
  <si>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</si>
  <si>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</si>
  <si>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</si>
  <si>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</si>
  <si>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</si>
  <si>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</si>
  <si>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</si>
  <si>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</si>
  <si>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</si>
  <si>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</si>
  <si>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</si>
  <si>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</si>
  <si>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</si>
  <si>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</si>
  <si>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</si>
  <si>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</si>
  <si>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</si>
  <si>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</si>
  <si>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</si>
  <si>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</si>
  <si>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</si>
  <si>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</si>
  <si>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</si>
  <si>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</si>
  <si>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</si>
  <si>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</si>
  <si>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</si>
  <si>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</si>
  <si>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</si>
  <si>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</si>
  <si>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</si>
  <si>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</si>
  <si>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</si>
  <si>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</si>
  <si>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</si>
  <si>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</si>
  <si>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</si>
  <si>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</si>
  <si>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</si>
  <si>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</si>
  <si>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</si>
  <si>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</si>
  <si>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</si>
  <si>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</si>
  <si>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</si>
  <si>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</si>
  <si>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</si>
  <si>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</si>
  <si>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</si>
  <si>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</si>
  <si>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</si>
  <si>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</si>
  <si>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</si>
  <si>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</si>
  <si>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</si>
  <si>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</si>
  <si>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</si>
  <si>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</si>
  <si>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</si>
  <si>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</si>
  <si>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</si>
  <si>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</si>
  <si>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</si>
  <si>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</si>
  <si>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</si>
  <si>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</si>
  <si>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</si>
  <si>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</si>
  <si>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</si>
  <si>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</si>
  <si>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</si>
  <si>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</si>
  <si>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</si>
  <si>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</si>
  <si>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</si>
  <si>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</si>
  <si>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</si>
  <si>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</si>
  <si>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</si>
  <si>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</si>
  <si>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</si>
  <si>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</si>
  <si>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</si>
  <si>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</si>
  <si>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</si>
  <si>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</si>
  <si>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</si>
  <si>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</si>
  <si>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</si>
  <si>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</si>
  <si>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</si>
  <si>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</si>
  <si>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</si>
  <si>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</si>
  <si>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</si>
  <si>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</si>
  <si>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</si>
  <si>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</si>
  <si>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</si>
  <si>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</si>
  <si>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</si>
  <si>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</si>
  <si>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</si>
  <si>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</si>
  <si>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</si>
  <si>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</si>
  <si>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</si>
  <si>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</si>
  <si>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</si>
  <si>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</si>
  <si>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</si>
  <si>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</si>
  <si>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</si>
  <si>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</si>
  <si>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</si>
  <si>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</si>
  <si>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</si>
  <si>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</si>
  <si>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</si>
  <si>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</si>
  <si>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</si>
  <si>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</si>
  <si>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</si>
  <si>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</si>
  <si>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</si>
  <si>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</si>
  <si>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</si>
  <si>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</si>
  <si>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</si>
  <si>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</si>
  <si>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</si>
  <si>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</si>
  <si>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</si>
  <si>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</si>
  <si>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</si>
  <si>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</si>
  <si>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</si>
  <si>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</si>
  <si>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</si>
  <si>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</si>
  <si>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</si>
  <si>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</si>
  <si>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</si>
  <si>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</si>
  <si>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</si>
  <si>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</si>
  <si>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</si>
  <si>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</si>
  <si>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</si>
  <si>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</si>
  <si>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</si>
  <si>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</si>
  <si>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</si>
  <si>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</si>
  <si>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</si>
  <si>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</si>
  <si>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</si>
  <si>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</si>
  <si>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</si>
  <si>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</si>
  <si>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</si>
  <si>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</si>
  <si>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</si>
  <si>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</si>
  <si>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</si>
  <si>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</si>
  <si>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</si>
  <si>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</si>
  <si>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</si>
  <si>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</si>
  <si>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</si>
  <si>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</si>
  <si>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</si>
  <si>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</si>
  <si>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</si>
  <si>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</si>
  <si>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</si>
  <si>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</si>
  <si>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</si>
  <si>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</si>
  <si>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</si>
  <si>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</si>
  <si>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</si>
  <si>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</si>
  <si>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</si>
  <si>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</si>
  <si>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</si>
  <si>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</si>
  <si>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</si>
  <si>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</si>
  <si>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</si>
  <si>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</si>
  <si>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</si>
  <si>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</si>
  <si>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</si>
  <si>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</si>
  <si>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</si>
  <si>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</si>
  <si>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</si>
  <si>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</si>
  <si>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</si>
  <si>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</si>
  <si>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</si>
  <si>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</si>
  <si>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</si>
  <si>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</si>
  <si>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</si>
  <si>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</si>
  <si>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</si>
  <si>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</si>
  <si>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</si>
  <si>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</si>
  <si>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</si>
  <si>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</si>
  <si>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</si>
  <si>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</si>
  <si>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</si>
  <si>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</si>
  <si>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</si>
  <si>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</si>
  <si>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</si>
  <si>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</si>
  <si>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</si>
  <si>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</si>
  <si>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</si>
  <si>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</si>
  <si>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</si>
  <si>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</si>
  <si>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</si>
  <si>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</si>
  <si>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</si>
  <si>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</si>
  <si>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</si>
  <si>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</si>
  <si>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</si>
  <si>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</si>
  <si>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</si>
  <si>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</si>
  <si>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</si>
  <si>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</si>
  <si>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</si>
  <si>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</si>
  <si>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</si>
  <si>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</si>
  <si>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</si>
  <si>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</si>
  <si>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</si>
  <si>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</si>
  <si>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</si>
  <si>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</si>
  <si>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</si>
  <si>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</si>
  <si>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</si>
  <si>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</si>
  <si>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</si>
  <si>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</si>
  <si>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</si>
  <si>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</si>
  <si>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</si>
  <si>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</si>
  <si>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</si>
  <si>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</si>
  <si>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</si>
  <si>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</si>
  <si>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</si>
  <si>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</si>
  <si>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</si>
  <si>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</si>
  <si>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</si>
  <si>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</si>
  <si>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</si>
  <si>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</si>
  <si>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</si>
  <si>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</si>
  <si>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</si>
  <si>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</si>
  <si>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</si>
  <si>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</si>
  <si>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</si>
  <si>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</si>
  <si>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</si>
  <si>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</si>
  <si>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</si>
  <si>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</si>
  <si>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</si>
  <si>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</si>
  <si>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</si>
  <si>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</si>
  <si>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</si>
  <si>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</si>
  <si>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</si>
  <si>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</si>
  <si>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</si>
  <si>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</si>
  <si>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</si>
  <si>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</si>
  <si>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</si>
  <si>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</si>
  <si>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</si>
  <si>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</si>
  <si>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</si>
  <si>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</si>
  <si>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</si>
  <si>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</si>
  <si>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</si>
  <si>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</si>
  <si>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</si>
  <si>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</si>
  <si>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</si>
  <si>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</si>
  <si>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</si>
  <si>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</si>
  <si>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</si>
  <si>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</si>
  <si>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</si>
  <si>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</si>
  <si>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</si>
  <si>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</si>
  <si>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</si>
  <si>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</si>
  <si>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</si>
  <si>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</si>
  <si>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</si>
  <si>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</si>
  <si>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</si>
  <si>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</si>
  <si>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</si>
  <si>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</si>
  <si>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</si>
  <si>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</si>
  <si>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</si>
  <si>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</si>
  <si>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</si>
  <si>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</si>
  <si>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</si>
  <si>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</si>
  <si>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</si>
  <si>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</si>
  <si>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</si>
  <si>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</si>
  <si>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</si>
  <si>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</si>
  <si>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</si>
  <si>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</si>
  <si>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</si>
  <si>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</si>
  <si>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</si>
  <si>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</si>
  <si>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</si>
  <si>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</si>
  <si>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</si>
  <si>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</si>
  <si>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</si>
  <si>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</si>
  <si>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</si>
  <si>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</si>
  <si>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</si>
  <si>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</si>
  <si>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</si>
  <si>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</si>
  <si>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</si>
  <si>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</si>
  <si>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</si>
  <si>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</si>
  <si>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</si>
  <si>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</si>
  <si>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</si>
  <si>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</si>
  <si>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</si>
  <si>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</si>
  <si>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</si>
  <si>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</si>
  <si>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</si>
  <si>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</si>
  <si>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</si>
  <si>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</si>
  <si>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</si>
  <si>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</si>
  <si>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</si>
  <si>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</si>
  <si>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</si>
  <si>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</si>
  <si>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</si>
  <si>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</si>
  <si>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</si>
  <si>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</si>
  <si>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</si>
  <si>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</si>
  <si>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</si>
  <si>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</si>
  <si>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</si>
  <si>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</si>
  <si>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</si>
  <si>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</si>
  <si>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</si>
  <si>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</si>
  <si>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</si>
  <si>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</si>
  <si>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</si>
  <si>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</si>
  <si>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</si>
  <si>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</si>
  <si>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</si>
  <si>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</si>
  <si>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</si>
  <si>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</si>
  <si>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</si>
  <si>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</si>
  <si>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</si>
  <si>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</si>
  <si>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</si>
  <si>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</si>
  <si>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</si>
  <si>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</si>
  <si>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</si>
  <si>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</si>
  <si>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</si>
  <si>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</si>
  <si>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</si>
  <si>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</si>
  <si>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</si>
  <si>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</si>
  <si>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</si>
  <si>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</si>
  <si>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</si>
  <si>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</si>
  <si>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</si>
  <si>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</si>
  <si>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</si>
  <si>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</si>
  <si>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</si>
  <si>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</si>
  <si>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</si>
  <si>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</si>
  <si>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</si>
  <si>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</si>
  <si>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</si>
  <si>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</si>
  <si>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</si>
  <si>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</si>
  <si>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</si>
  <si>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</si>
  <si>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</si>
  <si>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</si>
  <si>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</si>
  <si>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</si>
  <si>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</si>
  <si>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</si>
  <si>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</si>
  <si>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</si>
  <si>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</si>
  <si>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</si>
  <si>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</si>
  <si>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</si>
  <si>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</si>
  <si>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</si>
  <si>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</si>
  <si>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</si>
  <si>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</si>
  <si>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</si>
  <si>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</si>
  <si>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</si>
  <si>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</si>
  <si>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</si>
  <si>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</si>
  <si>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</si>
  <si>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</si>
  <si>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</si>
  <si>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</si>
  <si>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</si>
  <si>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</si>
  <si>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</si>
  <si>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</si>
  <si>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</si>
  <si>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</si>
  <si>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</si>
  <si>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</si>
  <si>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</si>
  <si>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</si>
  <si>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</si>
  <si>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</si>
  <si>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</si>
  <si>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</si>
  <si>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</si>
  <si>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</si>
  <si>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</si>
  <si>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</si>
  <si>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</si>
  <si>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</si>
  <si>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</si>
  <si>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</si>
  <si>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</si>
  <si>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</si>
  <si>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</si>
  <si>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</si>
  <si>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</si>
  <si>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</si>
  <si>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</si>
  <si>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</si>
  <si>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</si>
  <si>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</si>
  <si>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</si>
  <si>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</si>
  <si>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</si>
  <si>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</si>
  <si>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</si>
  <si>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</si>
  <si>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</si>
  <si>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</si>
  <si>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</si>
  <si>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</si>
  <si>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</si>
  <si>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</si>
  <si>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</si>
  <si>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</si>
  <si>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</si>
  <si>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</si>
  <si>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</si>
  <si>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</si>
  <si>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</si>
  <si>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</si>
  <si>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</si>
  <si>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</si>
  <si>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</si>
  <si>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</si>
  <si>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</si>
  <si>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</si>
  <si>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</si>
  <si>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</si>
  <si>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</si>
  <si>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</si>
  <si>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</si>
  <si>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</si>
  <si>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</si>
  <si>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</si>
  <si>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</si>
  <si>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</si>
  <si>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</si>
  <si>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</si>
  <si>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</si>
  <si>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</si>
  <si>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</si>
  <si>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</si>
  <si>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</si>
  <si>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</si>
  <si>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</si>
  <si>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</si>
  <si>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</si>
  <si>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</si>
  <si>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</si>
  <si>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</si>
  <si>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</si>
  <si>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</si>
  <si>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</si>
  <si>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</si>
  <si>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</si>
  <si>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</si>
  <si>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</si>
  <si>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</si>
  <si>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</si>
  <si>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</si>
  <si>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</si>
  <si>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</si>
  <si>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</si>
  <si>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</si>
  <si>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</si>
  <si>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</si>
  <si>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</si>
  <si>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</si>
  <si>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</si>
  <si>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</si>
  <si>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</si>
  <si>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</si>
  <si>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</si>
  <si>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</si>
  <si>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</si>
  <si>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</si>
  <si>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</si>
  <si>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</si>
  <si>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</si>
  <si>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</si>
  <si>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</si>
  <si>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</si>
  <si>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</si>
  <si>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</si>
  <si>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</si>
  <si>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</si>
  <si>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</si>
  <si>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</si>
  <si>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</si>
  <si>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</si>
  <si>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</si>
  <si>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</si>
  <si>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</si>
  <si>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</si>
  <si>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</si>
  <si>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</si>
  <si>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</si>
  <si>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</si>
  <si>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</si>
  <si>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</si>
  <si>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</si>
  <si>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</si>
  <si>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</si>
  <si>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</si>
  <si>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</si>
  <si>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</si>
  <si>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</si>
  <si>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</si>
  <si>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</si>
  <si>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</si>
  <si>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</si>
  <si>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</si>
  <si>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</si>
  <si>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</si>
  <si>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</si>
  <si>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</si>
  <si>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</si>
  <si>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</si>
  <si>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</si>
  <si>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</si>
  <si>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</si>
  <si>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</si>
  <si>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</si>
  <si>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</si>
  <si>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</si>
  <si>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</si>
  <si>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</si>
  <si>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</si>
  <si>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</si>
  <si>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</si>
  <si>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</si>
  <si>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</si>
  <si>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</si>
  <si>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</si>
  <si>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</si>
  <si>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</si>
  <si>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</si>
  <si>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</si>
  <si>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</si>
  <si>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</si>
  <si>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</si>
  <si>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</si>
  <si>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</si>
  <si>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</si>
  <si>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</si>
  <si>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</si>
  <si>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</si>
  <si>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</si>
  <si>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</si>
  <si>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</si>
  <si>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</si>
  <si>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</si>
  <si>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</si>
  <si>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</si>
  <si>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</si>
  <si>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</si>
  <si>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</si>
  <si>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</si>
  <si>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</si>
  <si>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</si>
  <si>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</si>
  <si>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</si>
  <si>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</si>
  <si>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</si>
  <si>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</si>
  <si>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</si>
  <si>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</si>
  <si>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</si>
  <si>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</si>
  <si>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</si>
  <si>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</si>
  <si>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</si>
  <si>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</si>
  <si>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</si>
  <si>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</si>
  <si>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</si>
  <si>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</si>
  <si>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</si>
  <si>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</si>
  <si>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</si>
  <si>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</si>
  <si>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</si>
  <si>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</si>
  <si>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</si>
  <si>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</si>
  <si>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</si>
  <si>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</si>
  <si>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</si>
  <si>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</si>
  <si>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</si>
  <si>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</si>
  <si>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</si>
  <si>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</si>
  <si>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</si>
  <si>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</si>
  <si>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</si>
  <si>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</si>
  <si>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</si>
  <si>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</si>
  <si>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</si>
  <si>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</si>
  <si>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</si>
  <si>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</si>
  <si>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</si>
  <si>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</si>
  <si>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</si>
  <si>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</si>
  <si>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</si>
  <si>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</si>
  <si>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</si>
  <si>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</si>
  <si>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</si>
  <si>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</si>
  <si>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</si>
  <si>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</si>
  <si>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</si>
  <si>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</si>
  <si>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</si>
  <si>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</si>
  <si>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</si>
  <si>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</si>
  <si>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</si>
  <si>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</si>
  <si>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</si>
  <si>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</si>
  <si>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</si>
  <si>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</si>
  <si>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</si>
  <si>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</si>
  <si>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</si>
  <si>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</si>
  <si>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</si>
  <si>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</si>
  <si>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</si>
  <si>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</si>
  <si>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</si>
  <si>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</si>
  <si>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</si>
  <si>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</si>
  <si>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</si>
  <si>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</si>
  <si>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</si>
  <si>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</si>
  <si>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</si>
  <si>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</si>
  <si>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</si>
  <si>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</si>
  <si>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</si>
  <si>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</si>
  <si>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</si>
  <si>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</si>
  <si>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</si>
  <si>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</si>
  <si>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</si>
  <si>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</si>
  <si>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</si>
  <si>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</si>
  <si>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</si>
  <si>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</si>
  <si>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</si>
  <si>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</si>
  <si>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</si>
  <si>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</si>
  <si>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</si>
  <si>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</si>
  <si>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</si>
  <si>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</si>
  <si>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</si>
  <si>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</si>
  <si>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</si>
  <si>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</si>
  <si>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</si>
  <si>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</si>
  <si>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</si>
  <si>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</si>
  <si>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</si>
  <si>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</si>
  <si>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</si>
  <si>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</si>
  <si>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</si>
  <si>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</si>
  <si>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</si>
  <si>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</si>
  <si>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</si>
  <si>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</si>
  <si>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</si>
  <si>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</si>
  <si>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</si>
  <si>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</si>
  <si>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</si>
  <si>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</si>
  <si>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</si>
  <si>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</si>
  <si>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</si>
  <si>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</si>
  <si>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</si>
  <si>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</si>
  <si>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</si>
  <si>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</si>
  <si>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</si>
  <si>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</si>
  <si>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</si>
  <si>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</si>
  <si>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</si>
  <si>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</si>
  <si>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</si>
  <si>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</si>
  <si>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</si>
  <si>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</si>
  <si>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</si>
  <si>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</si>
  <si>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</si>
  <si>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</si>
  <si>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</si>
  <si>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</si>
  <si>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</si>
  <si>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</si>
  <si>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</si>
  <si>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</si>
  <si>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</si>
  <si>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</si>
  <si>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</si>
  <si>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</si>
  <si>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</si>
  <si>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</si>
  <si>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</si>
  <si>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</si>
  <si>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</si>
  <si>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</si>
  <si>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</si>
  <si>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</si>
  <si>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</si>
  <si>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</si>
  <si>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</si>
  <si>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</si>
  <si>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</si>
  <si>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</si>
  <si>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</si>
  <si>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</si>
  <si>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</si>
  <si>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</si>
  <si>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</si>
  <si>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</si>
  <si>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</si>
  <si>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</si>
  <si>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</si>
  <si>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</si>
  <si>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</si>
  <si>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</si>
  <si>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</si>
  <si>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</si>
  <si>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</si>
  <si>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</si>
  <si>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</si>
  <si>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</si>
  <si>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</si>
  <si>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</si>
  <si>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</si>
  <si>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</si>
  <si>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</si>
  <si>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</si>
  <si>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</si>
  <si>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</si>
  <si>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</si>
  <si>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</si>
  <si>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</si>
  <si>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</si>
  <si>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</si>
  <si>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</si>
  <si>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</si>
  <si>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</si>
  <si>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</si>
  <si>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</si>
  <si>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</si>
  <si>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</si>
  <si>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</si>
  <si>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</si>
  <si>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</si>
  <si>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</si>
  <si>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</si>
  <si>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</si>
  <si>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</si>
  <si>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</si>
  <si>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</si>
  <si>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</si>
  <si>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</si>
  <si>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</si>
  <si>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</si>
  <si>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</si>
  <si>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</si>
  <si>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</si>
  <si>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</si>
  <si>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</si>
  <si>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</si>
  <si>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</si>
  <si>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</si>
  <si>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</si>
  <si>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</si>
  <si>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</si>
  <si>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</si>
  <si>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</si>
  <si>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</si>
  <si>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</si>
  <si>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</si>
  <si>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</si>
  <si>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</si>
  <si>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</si>
  <si>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</si>
  <si>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</si>
  <si>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</si>
  <si>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</si>
  <si>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</si>
  <si>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</si>
  <si>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</si>
  <si>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</si>
  <si>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</si>
  <si>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</si>
  <si>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</si>
  <si>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</si>
  <si>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</si>
  <si>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</si>
  <si>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</si>
  <si>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</si>
  <si>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</si>
  <si>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</si>
  <si>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</si>
  <si>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</si>
  <si>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</si>
  <si>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</si>
  <si>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</si>
  <si>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</si>
  <si>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</si>
  <si>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</si>
  <si>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</si>
  <si>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</si>
  <si>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</si>
  <si>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</si>
  <si>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</si>
  <si>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</si>
  <si>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</si>
  <si>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</si>
  <si>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</si>
  <si>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</si>
  <si>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</si>
  <si>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</si>
  <si>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</si>
  <si>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</si>
  <si>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</si>
  <si>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</si>
  <si>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</si>
  <si>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</si>
  <si>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</si>
  <si>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</si>
  <si>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</si>
  <si>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</si>
  <si>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</si>
  <si>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</si>
  <si>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</si>
  <si>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</si>
  <si>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</si>
  <si>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</si>
  <si>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</si>
  <si>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</si>
  <si>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</si>
  <si>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</si>
  <si>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</si>
  <si>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</si>
  <si>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</si>
  <si>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</si>
  <si>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</si>
  <si>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</si>
  <si>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</si>
  <si>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</si>
  <si>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</si>
  <si>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</si>
  <si>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</si>
  <si>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</si>
  <si>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</si>
  <si>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</si>
  <si>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</si>
  <si>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</si>
  <si>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</si>
  <si>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</si>
  <si>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</si>
  <si>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</si>
  <si>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</si>
  <si>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</si>
  <si>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</si>
  <si>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</si>
  <si>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</si>
  <si>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</si>
  <si>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</si>
  <si>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</si>
  <si>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</si>
  <si>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</si>
  <si>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</si>
  <si>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</si>
  <si>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</si>
  <si>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</si>
  <si>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</si>
  <si>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</si>
  <si>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</si>
  <si>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</si>
  <si>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</si>
  <si>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</si>
  <si>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</si>
  <si>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</si>
  <si>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</si>
  <si>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</si>
  <si>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</si>
  <si>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</si>
  <si>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</si>
  <si>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</si>
  <si>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</si>
  <si>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</si>
  <si>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</si>
  <si>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</si>
  <si>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</si>
  <si>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</si>
  <si>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</si>
  <si>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</si>
  <si>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</si>
  <si>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</si>
  <si>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</si>
  <si>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</si>
  <si>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</si>
  <si>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</si>
  <si>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</si>
  <si>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</si>
  <si>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</si>
  <si>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</si>
  <si>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</si>
  <si>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</si>
  <si>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</si>
  <si>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</si>
  <si>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</si>
  <si>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</si>
  <si>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</si>
  <si>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</si>
  <si>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</si>
  <si>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</si>
  <si>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</si>
  <si>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</si>
  <si>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</si>
  <si>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</si>
  <si>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</si>
  <si>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</si>
  <si>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</si>
  <si>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</si>
  <si>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</si>
  <si>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</si>
  <si>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</si>
  <si>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</si>
  <si>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</si>
  <si>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</si>
  <si>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</si>
  <si>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</si>
  <si>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</si>
  <si>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</si>
  <si>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</si>
  <si>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</si>
  <si>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</si>
  <si>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</si>
  <si>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</si>
  <si>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</si>
  <si>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</si>
  <si>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</si>
  <si>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</si>
  <si>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</si>
  <si>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</si>
  <si>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</si>
  <si>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</si>
  <si>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</si>
  <si>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</si>
  <si>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</si>
  <si>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</si>
  <si>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</si>
  <si>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</si>
  <si>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</si>
  <si>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</si>
  <si>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</si>
  <si>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</si>
  <si>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</si>
  <si>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</si>
  <si>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</si>
  <si>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</si>
  <si>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</si>
  <si>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</si>
  <si>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</si>
  <si>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</si>
  <si>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</si>
  <si>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</si>
  <si>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</si>
  <si>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</si>
  <si>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</si>
  <si>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</si>
  <si>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</si>
  <si>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</si>
  <si>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</si>
  <si>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</si>
  <si>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</si>
  <si>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</si>
  <si>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</si>
  <si>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</si>
  <si>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</si>
  <si>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</si>
  <si>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</si>
  <si>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</si>
  <si>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</si>
  <si>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</si>
  <si>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</si>
  <si>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</si>
  <si>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</si>
  <si>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</si>
  <si>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</si>
  <si>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</si>
  <si>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</si>
  <si>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</si>
  <si>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</si>
  <si>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</si>
  <si>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</si>
  <si>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</si>
  <si>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</si>
  <si>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</si>
  <si>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</si>
  <si>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</si>
  <si>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</si>
  <si>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</si>
  <si>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</si>
  <si>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</si>
  <si>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</si>
  <si>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</si>
  <si>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</si>
  <si>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</si>
  <si>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</si>
  <si>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</si>
  <si>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</si>
  <si>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</si>
  <si>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</si>
  <si>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</si>
  <si>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</si>
  <si>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</si>
  <si>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</si>
  <si>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</si>
  <si>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</si>
  <si>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</si>
  <si>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</si>
  <si>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</si>
  <si>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</si>
  <si>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</si>
  <si>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</si>
  <si>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</si>
  <si>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</si>
  <si>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</si>
  <si>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</si>
  <si>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</si>
  <si>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</si>
  <si>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</si>
  <si>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</si>
  <si>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</si>
  <si>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</si>
  <si>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</si>
  <si>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</si>
  <si>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</si>
  <si>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</si>
  <si>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</si>
  <si>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</si>
  <si>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</si>
  <si>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</si>
  <si>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</si>
  <si>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</si>
  <si>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</si>
  <si>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</si>
  <si>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</si>
  <si>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</si>
  <si>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</si>
  <si>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</si>
  <si>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</si>
  <si>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</si>
  <si>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</si>
  <si>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</si>
  <si>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</si>
  <si>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</si>
  <si>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</si>
  <si>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</si>
  <si>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</si>
  <si>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</si>
  <si>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</si>
  <si>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</si>
  <si>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</si>
  <si>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</si>
  <si>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</si>
  <si>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</si>
  <si>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</si>
  <si>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</si>
  <si>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</si>
  <si>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</si>
  <si>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</si>
  <si>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</si>
  <si>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</si>
  <si>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</si>
  <si>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</si>
  <si>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</si>
  <si>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</si>
  <si>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</si>
  <si>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</si>
  <si>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</si>
  <si>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</si>
  <si>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</si>
  <si>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</si>
  <si>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</si>
  <si>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</si>
  <si>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</si>
  <si>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</si>
  <si>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</si>
  <si>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</si>
  <si>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</si>
  <si>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</si>
  <si>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</si>
  <si>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</si>
  <si>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</si>
  <si>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</si>
  <si>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</si>
  <si>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</si>
  <si>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</si>
  <si>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</si>
  <si>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</si>
  <si>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</si>
  <si>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</si>
  <si>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</si>
  <si>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</si>
  <si>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</si>
  <si>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</si>
  <si>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</si>
  <si>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</si>
  <si>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</si>
  <si>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</si>
  <si>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</si>
  <si>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</si>
  <si>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</si>
  <si>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</si>
  <si>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</si>
  <si>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</si>
  <si>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</si>
  <si>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</si>
  <si>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</si>
  <si>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</si>
  <si>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</si>
  <si>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</si>
  <si>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</si>
  <si>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</si>
  <si>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</si>
  <si>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</si>
  <si>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</si>
  <si>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</si>
  <si>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</si>
  <si>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</si>
  <si>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</si>
  <si>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</si>
  <si>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</si>
  <si>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</si>
  <si>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</si>
  <si>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</si>
  <si>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</si>
  <si>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</si>
  <si>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</si>
  <si>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</si>
  <si>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</si>
  <si>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</si>
  <si>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</si>
  <si>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</si>
  <si>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</si>
  <si>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</si>
  <si>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</si>
  <si>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</si>
  <si>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</si>
  <si>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</si>
  <si>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</si>
  <si>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</si>
  <si>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</si>
  <si>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</si>
  <si>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</si>
  <si>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</si>
  <si>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</si>
  <si>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</si>
  <si>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</si>
  <si>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</si>
  <si>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</si>
  <si>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</si>
  <si>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</si>
  <si>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</si>
  <si>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</si>
  <si>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</si>
  <si>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</si>
  <si>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</si>
  <si>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</si>
  <si>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</si>
  <si>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</si>
  <si>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</si>
  <si>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</si>
  <si>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</si>
  <si>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</si>
  <si>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</si>
  <si>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</si>
  <si>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</si>
  <si>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</si>
  <si>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</si>
  <si>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</si>
  <si>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</si>
  <si>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</si>
  <si>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</si>
  <si>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</si>
  <si>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</si>
  <si>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</si>
  <si>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</si>
  <si>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</si>
  <si>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</si>
  <si>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</si>
  <si>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</si>
  <si>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</si>
  <si>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</si>
  <si>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</si>
  <si>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</si>
  <si>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</si>
  <si>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</si>
  <si>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</si>
  <si>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</si>
  <si>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</si>
  <si>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</si>
  <si>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</si>
  <si>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</si>
  <si>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</si>
  <si>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</si>
  <si>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</si>
  <si>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</si>
  <si>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</si>
  <si>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</si>
  <si>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</si>
  <si>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</si>
  <si>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</si>
  <si>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</si>
  <si>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</si>
  <si>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</si>
  <si>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</si>
  <si>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</si>
  <si>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</si>
  <si>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</si>
  <si>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</si>
  <si>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</si>
  <si>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</si>
  <si>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</si>
  <si>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</si>
  <si>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</si>
  <si>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</si>
  <si>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</si>
  <si>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</si>
  <si>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</si>
  <si>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</si>
  <si>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</si>
  <si>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</si>
  <si>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</si>
  <si>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</si>
  <si>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</si>
  <si>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</si>
  <si>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</si>
  <si>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</si>
  <si>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</si>
  <si>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</si>
  <si>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</si>
  <si>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</si>
  <si>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</si>
  <si>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</si>
  <si>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</si>
  <si>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</si>
  <si>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</si>
  <si>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</si>
  <si>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</si>
  <si>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</si>
  <si>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</si>
  <si>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</si>
  <si>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</si>
  <si>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</si>
  <si>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</si>
  <si>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</si>
  <si>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</si>
  <si>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</si>
  <si>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</si>
  <si>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</si>
  <si>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</si>
  <si>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</si>
  <si>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</si>
  <si>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</si>
  <si>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</si>
  <si>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</si>
  <si>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</si>
  <si>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</si>
  <si>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</si>
  <si>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</si>
  <si>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</si>
  <si>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</si>
  <si>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</si>
  <si>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</si>
  <si>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</si>
  <si>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</si>
  <si>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</si>
  <si>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</si>
  <si>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</si>
  <si>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</si>
  <si>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</si>
  <si>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</si>
  <si>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</si>
  <si>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</si>
  <si>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</si>
  <si>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</si>
  <si>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</si>
  <si>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</si>
  <si>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</si>
  <si>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</si>
  <si>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</si>
  <si>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</si>
  <si>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</si>
  <si>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</si>
  <si>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</si>
  <si>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</si>
  <si>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</si>
  <si>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</si>
  <si>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</si>
  <si>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</si>
  <si>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</si>
  <si>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</si>
  <si>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</si>
  <si>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</si>
  <si>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</si>
  <si>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</si>
  <si>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</si>
  <si>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</si>
  <si>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</si>
  <si>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</si>
  <si>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</si>
  <si>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</si>
  <si>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</si>
  <si>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</si>
  <si>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</si>
  <si>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</si>
  <si>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</si>
  <si>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</si>
  <si>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</si>
  <si>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</si>
  <si>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</si>
  <si>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</si>
  <si>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</si>
  <si>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</si>
  <si>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</si>
  <si>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</si>
  <si>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</si>
  <si>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</si>
  <si>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</si>
  <si>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</si>
  <si>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</si>
  <si>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</si>
  <si>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</si>
  <si>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</si>
  <si>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</si>
  <si>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</si>
  <si>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</si>
  <si>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</si>
  <si>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</si>
  <si>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</si>
  <si>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</si>
  <si>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</si>
  <si>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</si>
  <si>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</si>
  <si>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</si>
  <si>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</si>
  <si>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</si>
  <si>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</si>
  <si>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</si>
  <si>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</si>
  <si>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</si>
  <si>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</si>
  <si>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</si>
  <si>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</si>
  <si>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</si>
  <si>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</si>
  <si>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</si>
  <si>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</si>
  <si>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</si>
  <si>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</si>
  <si>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</si>
  <si>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</si>
  <si>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</si>
  <si>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</si>
  <si>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</si>
  <si>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</si>
  <si>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</si>
  <si>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</si>
  <si>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</si>
  <si>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</si>
  <si>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</si>
  <si>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</si>
  <si>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</si>
  <si>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</si>
  <si>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</si>
  <si>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</si>
  <si>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</si>
  <si>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</si>
  <si>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</si>
  <si>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</si>
  <si>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</si>
  <si>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</si>
  <si>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</si>
  <si>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</si>
  <si>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</si>
  <si>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</si>
  <si>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</si>
  <si>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</si>
  <si>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</si>
  <si>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</si>
  <si>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</si>
  <si>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</si>
  <si>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</si>
  <si>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</si>
  <si>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</si>
  <si>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</si>
  <si>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</si>
  <si>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</si>
  <si>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</si>
  <si>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</si>
  <si>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</si>
  <si>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</si>
  <si>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</si>
  <si>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</si>
  <si>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</si>
  <si>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</si>
  <si>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</si>
  <si>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</si>
  <si>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</si>
  <si>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</si>
  <si>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</si>
  <si>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</si>
  <si>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</si>
  <si>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</si>
  <si>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</si>
  <si>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</si>
  <si>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</si>
  <si>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</si>
  <si>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</si>
  <si>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</si>
  <si>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</si>
  <si>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</si>
  <si>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</si>
  <si>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</si>
  <si>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</si>
  <si>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</si>
  <si>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</si>
  <si>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</si>
  <si>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</si>
  <si>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</si>
  <si>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</si>
  <si>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</si>
  <si>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</si>
  <si>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</si>
  <si>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</si>
  <si>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</si>
  <si>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</si>
  <si>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</si>
  <si>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</si>
  <si>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</si>
  <si>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</si>
  <si>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</si>
  <si>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</si>
  <si>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</si>
  <si>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</si>
  <si>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</si>
  <si>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</si>
  <si>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</si>
  <si>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</si>
  <si>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</si>
  <si>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</si>
  <si>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</si>
  <si>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</si>
  <si>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</si>
  <si>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</si>
  <si>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</si>
  <si>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</si>
  <si>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</si>
  <si>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</si>
  <si>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</si>
  <si>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</si>
  <si>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</si>
  <si>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</si>
  <si>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</si>
  <si>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</si>
  <si>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</si>
  <si>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</si>
  <si>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</si>
  <si>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</si>
  <si>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</si>
  <si>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</si>
  <si>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</si>
  <si>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</si>
  <si>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</si>
  <si>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</si>
  <si>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</si>
  <si>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</si>
  <si>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</si>
  <si>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</si>
  <si>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</si>
  <si>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</si>
  <si>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</si>
  <si>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</si>
  <si>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</si>
  <si>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</si>
  <si>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</si>
  <si>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</si>
  <si>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</si>
  <si>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</si>
  <si>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</si>
  <si>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</si>
  <si>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</si>
  <si>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</si>
  <si>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</si>
  <si>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</si>
  <si>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</si>
  <si>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</si>
  <si>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</si>
  <si>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</si>
  <si>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</si>
  <si>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</si>
  <si>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</si>
  <si>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</si>
  <si>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</si>
  <si>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</si>
  <si>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</si>
  <si>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</si>
  <si>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</si>
  <si>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</si>
  <si>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</si>
  <si>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</si>
  <si>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</si>
  <si>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</si>
  <si>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</si>
  <si>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</si>
  <si>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</si>
  <si>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</si>
  <si>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</si>
  <si>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</si>
  <si>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</si>
  <si>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</si>
  <si>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</si>
  <si>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</si>
  <si>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</si>
  <si>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</si>
  <si>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</si>
  <si>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</si>
  <si>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</si>
  <si>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</si>
  <si>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</si>
  <si>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</si>
  <si>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</si>
  <si>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</si>
  <si>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</si>
  <si>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</si>
  <si>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</si>
  <si>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</si>
  <si>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</si>
  <si>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</si>
  <si>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</si>
  <si>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</si>
  <si>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</si>
  <si>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</si>
  <si>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</si>
  <si>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</si>
  <si>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</si>
  <si>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</si>
  <si>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</si>
  <si>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</si>
  <si>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</si>
  <si>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</si>
  <si>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</si>
  <si>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</si>
  <si>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</si>
  <si>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</si>
  <si>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</si>
  <si>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</si>
  <si>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</si>
  <si>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</si>
  <si>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</si>
  <si>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</si>
  <si>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</si>
  <si>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</si>
  <si>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</si>
  <si>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</si>
  <si>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</si>
  <si>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</si>
  <si>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</si>
  <si>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</si>
  <si>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</si>
  <si>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</si>
  <si>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</si>
  <si>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</si>
  <si>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</si>
  <si>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</si>
  <si>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</si>
  <si>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</si>
  <si>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</si>
  <si>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</si>
  <si>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</si>
  <si>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</si>
  <si>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</si>
  <si>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</si>
  <si>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</si>
  <si>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</si>
  <si>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</si>
  <si>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</si>
  <si>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</si>
  <si>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</si>
  <si>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</si>
  <si>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</si>
  <si>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</si>
  <si>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</si>
  <si>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</si>
  <si>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</si>
  <si>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</si>
  <si>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</si>
  <si>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</si>
  <si>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</si>
  <si>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</si>
  <si>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</si>
  <si>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</si>
  <si>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</si>
  <si>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</si>
  <si>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</si>
  <si>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</si>
  <si>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</si>
  <si>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</si>
  <si>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</si>
  <si>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</si>
  <si>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</si>
  <si>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</si>
  <si>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</si>
  <si>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</si>
  <si>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</si>
  <si>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</si>
  <si>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</si>
  <si>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</si>
  <si>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</si>
  <si>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</si>
  <si>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</si>
  <si>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</si>
  <si>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</si>
  <si>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</si>
  <si>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</si>
  <si>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</si>
  <si>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</si>
  <si>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</si>
  <si>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</si>
  <si>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</si>
  <si>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</si>
  <si>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</si>
  <si>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</si>
  <si>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</si>
  <si>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</si>
  <si>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</si>
  <si>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</si>
  <si>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</si>
  <si>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</si>
  <si>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</si>
  <si>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</si>
  <si>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</si>
  <si>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</si>
  <si>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</si>
  <si>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</si>
  <si>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</si>
  <si>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</si>
  <si>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</si>
  <si>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</si>
  <si>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</si>
  <si>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</si>
  <si>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</si>
  <si>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</si>
  <si>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</si>
  <si>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</si>
  <si>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</si>
  <si>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</si>
  <si>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</si>
  <si>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</si>
  <si>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</si>
  <si>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</si>
  <si>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</si>
  <si>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</si>
  <si>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</si>
  <si>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</si>
  <si>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</si>
  <si>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</si>
  <si>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</si>
  <si>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</si>
  <si>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</si>
  <si>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</si>
  <si>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</si>
  <si>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</si>
  <si>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</si>
  <si>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</si>
  <si>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</si>
  <si>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</si>
  <si>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</si>
  <si>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</si>
  <si>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</si>
  <si>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</si>
  <si>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</si>
  <si>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</si>
  <si>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</si>
  <si>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</si>
  <si>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</si>
  <si>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</si>
  <si>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</si>
  <si>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</si>
  <si>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</si>
  <si>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</si>
  <si>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</si>
  <si>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</si>
  <si>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</si>
  <si>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</si>
  <si>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</si>
  <si>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</si>
  <si>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</si>
  <si>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</si>
  <si>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</si>
  <si>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</si>
  <si>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</si>
  <si>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</si>
  <si>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</si>
  <si>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</si>
  <si>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</si>
  <si>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</si>
  <si>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</si>
  <si>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</si>
  <si>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</si>
  <si>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</si>
  <si>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</si>
  <si>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</si>
  <si>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</si>
  <si>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</si>
  <si>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</si>
  <si>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</si>
  <si>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</si>
  <si>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</si>
  <si>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</si>
  <si>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</si>
  <si>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</si>
  <si>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</si>
  <si>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</si>
  <si>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</si>
  <si>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</si>
  <si>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</si>
  <si>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</si>
  <si>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</si>
  <si>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</si>
  <si>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</si>
  <si>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</si>
  <si>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</si>
  <si>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</si>
  <si>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</si>
  <si>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</si>
  <si>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</si>
  <si>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</si>
  <si>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</si>
  <si>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</si>
  <si>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</si>
  <si>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</si>
  <si>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</si>
  <si>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</si>
  <si>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</si>
  <si>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</si>
  <si>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</si>
  <si>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</si>
  <si>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</si>
  <si>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</si>
  <si>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</si>
  <si>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</si>
  <si>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</si>
  <si>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</si>
  <si>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</si>
  <si>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</si>
  <si>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</si>
  <si>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</si>
  <si>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</si>
  <si>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</si>
  <si>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</si>
  <si>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</si>
  <si>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</si>
  <si>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</si>
  <si>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</si>
  <si>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</si>
  <si>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</si>
  <si>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</si>
  <si>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</si>
  <si>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</si>
  <si>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</si>
  <si>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</si>
  <si>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</si>
  <si>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</si>
  <si>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</si>
  <si>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</si>
  <si>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</si>
  <si>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</si>
  <si>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</si>
  <si>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</si>
  <si>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</si>
  <si>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</si>
  <si>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</si>
  <si>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</si>
  <si>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</si>
  <si>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</si>
  <si>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</si>
  <si>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</si>
  <si>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</si>
  <si>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</si>
  <si>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</si>
  <si>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</si>
  <si>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</si>
  <si>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</si>
  <si>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</si>
  <si>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</si>
  <si>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</si>
  <si>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</si>
  <si>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</si>
  <si>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</si>
  <si>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</si>
  <si>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</si>
  <si>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</si>
  <si>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</si>
  <si>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</si>
  <si>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</si>
  <si>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</si>
  <si>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</si>
  <si>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</si>
  <si>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</si>
  <si>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</si>
  <si>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</si>
  <si>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</si>
  <si>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</si>
  <si>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</si>
  <si>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</si>
  <si>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</si>
  <si>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</si>
  <si>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</si>
  <si>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</si>
  <si>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</si>
  <si>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</si>
  <si>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</si>
  <si>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</si>
  <si>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</si>
  <si>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</si>
  <si>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</si>
  <si>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</si>
  <si>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</si>
  <si>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</si>
  <si>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</si>
  <si>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</si>
  <si>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</si>
  <si>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</si>
  <si>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</si>
  <si>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</si>
  <si>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</si>
  <si>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</si>
  <si>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</si>
  <si>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</si>
  <si>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</si>
  <si>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</si>
  <si>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</si>
  <si>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</si>
  <si>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</si>
  <si>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</si>
  <si>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</si>
  <si>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</si>
  <si>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</si>
  <si>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</si>
  <si>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</si>
  <si>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</si>
  <si>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</si>
  <si>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</si>
  <si>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</si>
  <si>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</si>
  <si>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</si>
  <si>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</si>
  <si>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</si>
  <si>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</si>
  <si>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</si>
  <si>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</si>
  <si>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</si>
  <si>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</si>
  <si>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</si>
  <si>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</si>
  <si>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</si>
  <si>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</si>
  <si>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</si>
  <si>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</si>
  <si>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</si>
  <si>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</si>
  <si>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</si>
  <si>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</si>
  <si>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</si>
  <si>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</si>
  <si>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</si>
  <si>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</si>
  <si>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</si>
  <si>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</si>
  <si>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</si>
  <si>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</si>
  <si>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</si>
  <si>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</si>
  <si>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</si>
  <si>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</si>
  <si>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</si>
  <si>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</si>
  <si>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</si>
  <si>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</si>
  <si>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</si>
  <si>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</si>
  <si>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</si>
  <si>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</si>
  <si>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</si>
  <si>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</si>
  <si>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</si>
  <si>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</si>
  <si>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</si>
  <si>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</si>
  <si>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</si>
  <si>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</si>
  <si>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</si>
  <si>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</si>
  <si>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</si>
  <si>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</si>
  <si>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</si>
  <si>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</si>
  <si>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</si>
  <si>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</si>
  <si>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</si>
  <si>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</si>
  <si>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</si>
  <si>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</si>
  <si>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</si>
  <si>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</si>
  <si>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</si>
  <si>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</si>
  <si>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</si>
  <si>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</si>
  <si>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</si>
  <si>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</si>
  <si>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</si>
  <si>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</si>
  <si>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</si>
  <si>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</si>
  <si>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</si>
  <si>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</si>
  <si>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</si>
  <si>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</si>
  <si>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</si>
  <si>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</si>
  <si>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</si>
  <si>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</si>
  <si>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</si>
  <si>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</si>
  <si>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</si>
  <si>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</si>
  <si>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</si>
  <si>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</si>
  <si>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</si>
  <si>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</si>
  <si>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</si>
  <si>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</si>
  <si>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</si>
  <si>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</si>
  <si>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</si>
  <si>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</si>
  <si>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</si>
  <si>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</si>
  <si>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</si>
  <si>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</si>
  <si>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</si>
  <si>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</si>
  <si>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</si>
  <si>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</si>
  <si>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</si>
  <si>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</si>
  <si>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</si>
  <si>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</si>
  <si>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</si>
  <si>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</si>
  <si>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</si>
  <si>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</si>
  <si>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</si>
  <si>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</si>
  <si>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</si>
  <si>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</si>
  <si>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</si>
  <si>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</si>
  <si>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</si>
  <si>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</si>
  <si>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</si>
  <si>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</si>
  <si>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</si>
  <si>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</si>
  <si>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</si>
  <si>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</si>
  <si>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</si>
  <si>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</si>
  <si>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</si>
  <si>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</si>
  <si>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</si>
  <si>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</si>
  <si>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</si>
  <si>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</si>
  <si>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</si>
  <si>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</si>
  <si>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</si>
  <si>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</si>
  <si>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</si>
  <si>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</si>
  <si>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</si>
  <si>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</si>
  <si>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</si>
  <si>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</si>
  <si>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</si>
  <si>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</si>
  <si>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</si>
  <si>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</si>
  <si>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</si>
  <si>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</si>
  <si>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</si>
  <si>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</si>
  <si>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</si>
  <si>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</si>
  <si>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</si>
  <si>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</si>
  <si>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</si>
  <si>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</si>
  <si>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</si>
  <si>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</si>
  <si>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</si>
  <si>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</si>
  <si>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</si>
  <si>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</si>
  <si>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</si>
  <si>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</si>
  <si>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</si>
  <si>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</si>
  <si>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</si>
  <si>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</si>
  <si>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</si>
  <si>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</si>
  <si>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</si>
  <si>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</si>
  <si>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</si>
  <si>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</si>
  <si>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</si>
  <si>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</si>
  <si>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</si>
  <si>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</si>
  <si>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</si>
  <si>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</si>
  <si>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</si>
  <si>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</si>
  <si>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</si>
  <si>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</si>
  <si>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</si>
  <si>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</si>
  <si>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</si>
  <si>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</si>
  <si>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</si>
  <si>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</si>
  <si>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</si>
  <si>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</si>
  <si>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</si>
  <si>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</si>
  <si>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</si>
  <si>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</si>
  <si>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</si>
  <si>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</si>
  <si>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</si>
  <si>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</si>
  <si>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</si>
  <si>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</si>
  <si>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</si>
  <si>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</si>
  <si>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</si>
  <si>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</si>
  <si>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</si>
  <si>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</si>
  <si>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</si>
  <si>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</si>
  <si>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</si>
  <si>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</si>
  <si>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</si>
  <si>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</si>
  <si>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</si>
  <si>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</si>
  <si>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</si>
  <si>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</si>
  <si>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</si>
  <si>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</si>
  <si>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</si>
  <si>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</si>
  <si>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</si>
  <si>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</si>
  <si>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</si>
  <si>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</si>
  <si>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</si>
  <si>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</si>
  <si>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</si>
  <si>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</si>
  <si>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</si>
  <si>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</si>
  <si>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</si>
  <si>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</si>
  <si>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</si>
  <si>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</si>
  <si>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</si>
  <si>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</si>
  <si>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</si>
  <si>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</si>
  <si>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</si>
  <si>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</si>
  <si>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</si>
  <si>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</si>
  <si>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</si>
  <si>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</si>
  <si>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</si>
  <si>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</si>
  <si>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</si>
  <si>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</si>
  <si>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</si>
  <si>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</si>
  <si>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</si>
  <si>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</si>
  <si>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</si>
  <si>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</si>
  <si>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</si>
  <si>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</si>
  <si>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</si>
  <si>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</si>
  <si>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</si>
  <si>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</si>
  <si>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</si>
  <si>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</si>
  <si>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</si>
  <si>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</si>
  <si>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</si>
  <si>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</si>
  <si>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</si>
  <si>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</si>
  <si>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</si>
  <si>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</si>
  <si>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</si>
  <si>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</si>
  <si>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</si>
  <si>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</si>
  <si>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</si>
  <si>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</si>
  <si>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</si>
  <si>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</si>
  <si>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</si>
  <si>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</si>
  <si>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</si>
  <si>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</si>
  <si>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</si>
  <si>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</si>
  <si>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</si>
  <si>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</si>
  <si>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</si>
  <si>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</si>
  <si>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</si>
  <si>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</si>
  <si>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</si>
  <si>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</si>
  <si>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</si>
  <si>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</si>
  <si>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</si>
  <si>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</si>
  <si>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</si>
  <si>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</si>
  <si>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</si>
  <si>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</si>
  <si>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</si>
  <si>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</si>
  <si>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</si>
  <si>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</si>
  <si>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</si>
  <si>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</si>
  <si>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</si>
  <si>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</si>
  <si>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</si>
  <si>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</si>
  <si>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</si>
  <si>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</si>
  <si>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</si>
  <si>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</si>
  <si>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</si>
  <si>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</si>
  <si>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</si>
  <si>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</si>
  <si>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</si>
  <si>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</si>
  <si>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</si>
  <si>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</si>
  <si>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</si>
  <si>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</si>
  <si>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</si>
  <si>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</si>
  <si>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</si>
  <si>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</si>
  <si>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</si>
  <si>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</si>
  <si>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</si>
  <si>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</si>
  <si>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</si>
  <si>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</si>
  <si>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</si>
  <si>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</si>
  <si>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</si>
  <si>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</si>
  <si>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</si>
  <si>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</si>
  <si>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</si>
  <si>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</si>
  <si>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</si>
  <si>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</si>
  <si>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</si>
  <si>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</si>
  <si>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</si>
  <si>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</si>
  <si>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</si>
  <si>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</si>
  <si>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</si>
  <si>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</si>
  <si>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</si>
  <si>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</si>
  <si>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</si>
  <si>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</si>
  <si>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</si>
  <si>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</si>
  <si>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</si>
  <si>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</si>
  <si>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</si>
  <si>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</si>
  <si>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</si>
  <si>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</si>
  <si>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</si>
  <si>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</si>
  <si>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</si>
  <si>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</si>
  <si>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</si>
  <si>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</si>
  <si>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</si>
  <si>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</si>
  <si>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</si>
  <si>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</si>
  <si>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</si>
  <si>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</si>
  <si>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</si>
  <si>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</si>
  <si>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</si>
  <si>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</si>
  <si>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</si>
  <si>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</si>
  <si>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</si>
  <si>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</si>
  <si>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</si>
  <si>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</si>
  <si>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</si>
  <si>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</si>
  <si>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</si>
  <si>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</si>
  <si>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</si>
  <si>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</si>
  <si>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</si>
  <si>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</si>
  <si>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</si>
  <si>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</si>
  <si>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</si>
  <si>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</si>
  <si>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</si>
  <si>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</si>
  <si>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</si>
  <si>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</si>
  <si>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</si>
  <si>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</si>
  <si>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</si>
  <si>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</si>
  <si>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</si>
  <si>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</si>
  <si>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</si>
  <si>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</si>
  <si>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</si>
  <si>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</si>
  <si>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</si>
  <si>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</si>
  <si>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</si>
  <si>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</si>
  <si>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</si>
  <si>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</si>
  <si>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</si>
  <si>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</si>
  <si>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</si>
  <si>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</si>
  <si>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</si>
  <si>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</si>
  <si>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</si>
  <si>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</si>
  <si>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</si>
  <si>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</si>
  <si>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</si>
  <si>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</si>
  <si>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</si>
  <si>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</si>
  <si>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</si>
  <si>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</si>
  <si>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</si>
  <si>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</si>
  <si>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</si>
  <si>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</si>
  <si>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</si>
  <si>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</si>
  <si>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</si>
  <si>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</si>
  <si>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</si>
  <si>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</si>
  <si>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</si>
  <si>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</si>
  <si>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</si>
  <si>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</si>
  <si>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</si>
  <si>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</si>
  <si>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</si>
  <si>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</si>
  <si>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</si>
  <si>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</si>
  <si>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</si>
  <si>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</si>
  <si>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</si>
  <si>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</si>
  <si>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</si>
  <si>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</si>
  <si>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</si>
  <si>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</si>
  <si>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</si>
  <si>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</si>
  <si>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</si>
  <si>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</si>
  <si>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</si>
  <si>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</si>
  <si>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</si>
  <si>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</si>
  <si>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</si>
  <si>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</si>
  <si>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</si>
  <si>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</si>
  <si>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</si>
  <si>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</si>
  <si>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</si>
  <si>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</si>
  <si>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</si>
  <si>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</si>
  <si>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</si>
  <si>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</si>
  <si>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</si>
  <si>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</si>
  <si>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</si>
  <si>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</si>
  <si>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</si>
  <si>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</si>
  <si>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</si>
  <si>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</si>
  <si>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</si>
  <si>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</si>
  <si>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</si>
  <si>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</si>
  <si>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</si>
  <si>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</si>
  <si>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</si>
  <si>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</si>
  <si>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</si>
  <si>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</si>
  <si>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</si>
  <si>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</si>
  <si>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</si>
  <si>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</si>
  <si>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</si>
  <si>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</si>
  <si>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</si>
  <si>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</si>
  <si>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</si>
  <si>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</si>
  <si>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</si>
  <si>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</si>
  <si>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</si>
  <si>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</si>
  <si>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</si>
  <si>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</si>
  <si>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</si>
  <si>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</si>
  <si>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</si>
  <si>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</si>
  <si>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</si>
  <si>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</si>
  <si>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</si>
  <si>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</si>
  <si>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</si>
  <si>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</si>
  <si>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</si>
  <si>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</si>
  <si>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</si>
  <si>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</si>
  <si>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</si>
  <si>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</si>
  <si>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</si>
  <si>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</si>
  <si>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</si>
  <si>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</si>
  <si>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</si>
  <si>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</si>
  <si>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</si>
  <si>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</si>
  <si>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</si>
  <si>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</si>
  <si>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</si>
  <si>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</si>
  <si>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</si>
  <si>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</si>
  <si>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</si>
  <si>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</si>
  <si>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</si>
  <si>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</si>
  <si>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</si>
  <si>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</si>
  <si>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</si>
  <si>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</si>
  <si>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</si>
  <si>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</si>
  <si>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</si>
  <si>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</si>
  <si>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</si>
  <si>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</si>
  <si>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</si>
  <si>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</si>
  <si>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</si>
  <si>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</si>
  <si>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</si>
  <si>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</si>
  <si>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</si>
  <si>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</si>
  <si>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</si>
  <si>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</si>
  <si>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</si>
  <si>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</si>
  <si>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</si>
  <si>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</si>
  <si>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</si>
  <si>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</si>
  <si>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</si>
  <si>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</si>
  <si>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</si>
  <si>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</si>
  <si>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</si>
  <si>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</si>
  <si>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</si>
  <si>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</si>
  <si>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</si>
  <si>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</si>
  <si>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</si>
  <si>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</si>
  <si>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</si>
  <si>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</si>
  <si>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</si>
  <si>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</si>
  <si>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</si>
  <si>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</si>
  <si>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</si>
  <si>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</si>
  <si>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</si>
  <si>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</si>
  <si>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</si>
  <si>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</si>
  <si>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</si>
  <si>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</si>
  <si>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</si>
  <si>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</si>
  <si>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</si>
  <si>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</si>
  <si>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</si>
  <si>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</si>
  <si>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</si>
  <si>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</si>
  <si>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</si>
  <si>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</si>
  <si>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</si>
  <si>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</si>
  <si>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</si>
  <si>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</si>
  <si>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</si>
  <si>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</si>
  <si>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</si>
  <si>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</si>
  <si>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</si>
  <si>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</si>
  <si>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</si>
  <si>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</si>
  <si>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</si>
  <si>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</si>
  <si>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</si>
  <si>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</si>
  <si>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</si>
  <si>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</si>
  <si>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</si>
  <si>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</si>
  <si>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</si>
  <si>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</si>
  <si>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</si>
  <si>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</si>
  <si>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</si>
  <si>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</si>
  <si>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</si>
  <si>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</si>
  <si>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</si>
  <si>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</si>
  <si>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</si>
  <si>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</si>
  <si>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</si>
  <si>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</si>
  <si>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</si>
  <si>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</si>
  <si>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</si>
  <si>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</si>
  <si>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</si>
  <si>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</si>
  <si>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</si>
  <si>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</si>
  <si>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</si>
  <si>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</si>
  <si>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</si>
  <si>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</si>
  <si>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</si>
  <si>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</si>
  <si>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</si>
  <si>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</si>
  <si>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</si>
  <si>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</si>
  <si>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</si>
  <si>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</si>
  <si>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</si>
  <si>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</si>
  <si>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</si>
  <si>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</si>
  <si>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</si>
  <si>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</si>
  <si>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</si>
  <si>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</si>
  <si>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</si>
  <si>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</si>
  <si>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</si>
  <si>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</si>
  <si>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</si>
  <si>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</si>
  <si>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</si>
  <si>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</si>
  <si>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</si>
  <si>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</si>
  <si>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</si>
  <si>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</si>
  <si>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</si>
  <si>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</si>
  <si>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</si>
  <si>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</si>
  <si>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</si>
  <si>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</si>
  <si>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</si>
  <si>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</si>
  <si>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</si>
  <si>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</si>
  <si>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</si>
  <si>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</si>
  <si>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</si>
  <si>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</si>
  <si>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</si>
  <si>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</si>
  <si>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</si>
  <si>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</si>
  <si>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</si>
  <si>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</si>
  <si>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</si>
  <si>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</si>
  <si>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</si>
  <si>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</si>
  <si>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</si>
  <si>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</si>
  <si>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</si>
  <si>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</si>
  <si>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</si>
  <si>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</si>
  <si>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</si>
  <si>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</si>
  <si>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</si>
  <si>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</si>
  <si>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</si>
  <si>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</si>
  <si>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</si>
  <si>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</si>
  <si>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</si>
  <si>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</si>
  <si>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</si>
  <si>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</si>
  <si>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</si>
  <si>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</si>
  <si>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</si>
  <si>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</si>
  <si>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</si>
  <si>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</si>
  <si>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</si>
  <si>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</si>
  <si>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</si>
  <si>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</si>
  <si>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</si>
  <si>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</si>
  <si>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</si>
  <si>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</si>
  <si>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</si>
  <si>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</si>
  <si>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</si>
  <si>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</si>
  <si>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</si>
  <si>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</si>
  <si>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</si>
  <si>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</si>
  <si>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</si>
  <si>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</si>
  <si>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</si>
  <si>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</si>
  <si>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</si>
  <si>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</si>
  <si>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</si>
  <si>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</si>
  <si>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</si>
  <si>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</si>
  <si>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</si>
  <si>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</si>
  <si>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</si>
  <si>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</si>
  <si>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</si>
  <si>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</si>
  <si>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</si>
  <si>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</si>
  <si>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</si>
  <si>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</si>
  <si>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</si>
  <si>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</si>
  <si>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</si>
  <si>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</si>
  <si>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</si>
  <si>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</si>
  <si>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</si>
  <si>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</si>
  <si>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</si>
  <si>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</si>
  <si>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</si>
  <si>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</si>
  <si>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</si>
  <si>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</si>
  <si>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</si>
  <si>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</si>
  <si>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</si>
  <si>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</si>
  <si>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</si>
  <si>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</si>
  <si>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</si>
  <si>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</si>
  <si>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</si>
  <si>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</si>
  <si>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</si>
  <si>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</si>
  <si>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</si>
  <si>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</si>
  <si>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</si>
  <si>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</si>
  <si>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</si>
  <si>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</si>
  <si>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</si>
  <si>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</si>
  <si>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</si>
  <si>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</si>
  <si>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</si>
  <si>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</si>
  <si>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</si>
  <si>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</si>
  <si>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</si>
  <si>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</si>
  <si>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</si>
  <si>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</si>
  <si>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</si>
  <si>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</si>
  <si>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</si>
  <si>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</si>
  <si>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</si>
  <si>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</si>
  <si>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</si>
  <si>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</si>
  <si>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</si>
  <si>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</si>
  <si>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</si>
  <si>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</si>
  <si>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</si>
  <si>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</si>
  <si>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</si>
  <si>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</si>
  <si>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</si>
  <si>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</si>
  <si>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</si>
  <si>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</si>
  <si>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</si>
  <si>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</si>
  <si>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</si>
  <si>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</si>
  <si>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</si>
  <si>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</si>
  <si>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</si>
  <si>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</si>
  <si>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</si>
  <si>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</si>
  <si>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</si>
  <si>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</si>
  <si>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</si>
  <si>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</si>
  <si>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</si>
  <si>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</si>
  <si>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</si>
  <si>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</si>
  <si>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</si>
  <si>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</si>
  <si>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</si>
  <si>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</si>
  <si>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</si>
  <si>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</si>
  <si>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</si>
  <si>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</si>
  <si>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</si>
  <si>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</si>
  <si>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</si>
  <si>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</si>
  <si>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</si>
  <si>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</si>
  <si>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</si>
  <si>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</si>
  <si>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</si>
  <si>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</si>
  <si>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</si>
  <si>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</si>
  <si>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</si>
  <si>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</si>
  <si>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</si>
  <si>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</si>
  <si>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</si>
  <si>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</si>
  <si>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</si>
  <si>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</si>
  <si>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</si>
  <si>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</si>
  <si>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</si>
  <si>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</si>
  <si>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</si>
  <si>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</si>
  <si>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</si>
  <si>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</si>
  <si>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</si>
  <si>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</si>
  <si>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</si>
  <si>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</si>
  <si>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</si>
  <si>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</si>
  <si>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</si>
  <si>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</si>
  <si>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</si>
  <si>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</si>
  <si>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</si>
  <si>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</si>
  <si>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</si>
  <si>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</si>
  <si>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</si>
  <si>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</si>
  <si>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</si>
  <si>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</si>
  <si>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</si>
  <si>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</si>
  <si>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</si>
  <si>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</si>
  <si>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</si>
  <si>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</si>
  <si>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</si>
  <si>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</si>
  <si>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</si>
  <si>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</si>
  <si>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</si>
  <si>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</si>
  <si>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</si>
  <si>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</si>
  <si>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</si>
  <si>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</si>
  <si>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</si>
  <si>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</si>
  <si>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</si>
  <si>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</si>
  <si>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</si>
  <si>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</si>
  <si>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</si>
  <si>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</si>
  <si>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</si>
  <si>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</si>
  <si>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</si>
  <si>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</si>
  <si>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</si>
  <si>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</si>
  <si>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</si>
  <si>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</si>
  <si>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</si>
  <si>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</si>
  <si>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</si>
  <si>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</si>
  <si>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</si>
  <si>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</si>
  <si>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</si>
  <si>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</si>
  <si>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</si>
  <si>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</si>
  <si>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</si>
  <si>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</si>
  <si>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</si>
  <si>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</si>
  <si>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</si>
  <si>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</si>
  <si>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</si>
  <si>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</si>
  <si>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</si>
  <si>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</si>
  <si>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</si>
  <si>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</si>
  <si>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</si>
  <si>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</si>
  <si>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</si>
  <si>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</si>
  <si>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</si>
  <si>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</si>
  <si>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</si>
  <si>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</si>
  <si>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</si>
  <si>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</si>
  <si>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</si>
  <si>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</si>
  <si>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</si>
  <si>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</si>
  <si>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</si>
  <si>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</si>
  <si>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</si>
  <si>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</si>
  <si>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</si>
  <si>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</si>
  <si>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</si>
  <si>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</si>
  <si>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</si>
  <si>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</si>
  <si>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</si>
  <si>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</si>
  <si>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</si>
  <si>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</si>
  <si>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</si>
  <si>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</si>
  <si>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</si>
  <si>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</si>
  <si>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</si>
  <si>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</si>
  <si>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</si>
  <si>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</si>
  <si>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</si>
  <si>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</si>
  <si>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</si>
  <si>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</si>
  <si>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</si>
  <si>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</si>
  <si>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</si>
  <si>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</si>
  <si>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</si>
  <si>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</si>
  <si>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</si>
  <si>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</si>
  <si>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</si>
  <si>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</si>
  <si>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</si>
  <si>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</si>
  <si>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</si>
  <si>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</si>
  <si>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</si>
  <si>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</si>
  <si>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</si>
  <si>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</si>
  <si>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</si>
  <si>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</si>
  <si>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</si>
  <si>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</si>
  <si>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</si>
  <si>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</si>
  <si>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</si>
  <si>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</si>
  <si>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</si>
  <si>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</si>
  <si>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</si>
  <si>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</si>
  <si>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</si>
  <si>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</si>
  <si>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</si>
  <si>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</si>
  <si>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</si>
  <si>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</si>
  <si>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</si>
  <si>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</si>
  <si>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</si>
  <si>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</si>
  <si>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</si>
  <si>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</si>
  <si>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</si>
  <si>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</si>
  <si>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</si>
  <si>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</si>
  <si>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</si>
  <si>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</si>
  <si>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</si>
  <si>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</si>
  <si>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</si>
  <si>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</si>
  <si>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</si>
  <si>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</si>
  <si>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</si>
  <si>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</si>
  <si>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</si>
  <si>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</si>
  <si>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</si>
  <si>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</si>
  <si>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</si>
  <si>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</si>
  <si>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</si>
  <si>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</si>
  <si>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</si>
  <si>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</si>
  <si>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</si>
  <si>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</si>
  <si>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</si>
  <si>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</si>
  <si>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</si>
  <si>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</si>
  <si>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</si>
  <si>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</si>
  <si>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</si>
  <si>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</si>
  <si>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</si>
  <si>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</si>
  <si>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</si>
  <si>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</si>
  <si>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</si>
  <si>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</si>
  <si>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</si>
  <si>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</si>
  <si>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</si>
  <si>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</si>
  <si>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</si>
  <si>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</si>
  <si>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</si>
  <si>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</si>
  <si>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</si>
  <si>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</si>
  <si>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</si>
  <si>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</si>
  <si>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</si>
  <si>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</si>
  <si>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</si>
  <si>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</si>
  <si>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</si>
  <si>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</si>
  <si>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</si>
  <si>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</si>
  <si>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</si>
  <si>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</si>
  <si>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</si>
  <si>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</si>
  <si>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</si>
  <si>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</si>
  <si>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</si>
  <si>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</si>
  <si>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</si>
  <si>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</si>
  <si>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</si>
  <si>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</si>
  <si>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</si>
  <si>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</si>
  <si>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</si>
  <si>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</si>
  <si>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</si>
  <si>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</si>
  <si>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</si>
  <si>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</si>
  <si>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</si>
  <si>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</si>
  <si>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</si>
  <si>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</si>
  <si>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</si>
  <si>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</si>
  <si>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</si>
  <si>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</si>
  <si>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</si>
  <si>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</si>
  <si>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</si>
  <si>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</si>
  <si>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</si>
  <si>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</si>
  <si>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</si>
  <si>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</si>
  <si>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</si>
  <si>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</si>
  <si>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</si>
  <si>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</si>
  <si>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</si>
  <si>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</si>
  <si>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</si>
  <si>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</si>
  <si>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</si>
  <si>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</si>
  <si>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</si>
  <si>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</si>
  <si>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</si>
  <si>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</si>
  <si>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</si>
  <si>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</si>
  <si>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</si>
  <si>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</si>
  <si>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</si>
  <si>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</si>
  <si>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</si>
  <si>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</si>
  <si>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</si>
  <si>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</si>
  <si>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</si>
  <si>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</si>
  <si>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</si>
  <si>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</si>
  <si>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</si>
  <si>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</si>
  <si>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</si>
  <si>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</si>
  <si>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</si>
  <si>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</si>
  <si>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</si>
  <si>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</si>
  <si>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</si>
  <si>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</si>
  <si>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</si>
  <si>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</si>
  <si>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</si>
  <si>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</si>
  <si>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</si>
  <si>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</si>
  <si>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</si>
  <si>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</si>
  <si>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</si>
  <si>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</si>
  <si>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</si>
  <si>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</si>
  <si>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</si>
  <si>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</si>
  <si>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</si>
  <si>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</si>
  <si>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</si>
  <si>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</si>
  <si>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</si>
  <si>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</si>
  <si>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</si>
  <si>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</si>
  <si>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</si>
  <si>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</si>
  <si>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</si>
  <si>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</si>
  <si>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</si>
  <si>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</si>
  <si>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</si>
  <si>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</si>
  <si>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</si>
  <si>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</si>
  <si>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</si>
  <si>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</si>
  <si>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</si>
  <si>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</si>
  <si>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</si>
  <si>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</si>
  <si>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</si>
  <si>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</si>
  <si>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</si>
  <si>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</si>
  <si>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</si>
  <si>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</si>
  <si>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</si>
  <si>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</si>
  <si>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</si>
  <si>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</si>
  <si>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</si>
  <si>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</si>
  <si>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</si>
  <si>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</si>
  <si>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</si>
  <si>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</si>
  <si>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</si>
  <si>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</si>
  <si>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</si>
  <si>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</si>
  <si>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</si>
  <si>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</si>
  <si>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</si>
  <si>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</si>
  <si>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</si>
  <si>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</si>
  <si>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</si>
  <si>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</si>
  <si>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</si>
  <si>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</si>
  <si>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</si>
  <si>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</si>
  <si>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</si>
  <si>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</si>
  <si>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</si>
  <si>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</si>
  <si>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</si>
  <si>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</si>
  <si>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</si>
  <si>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</si>
  <si>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</si>
  <si>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</si>
  <si>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</si>
  <si>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</si>
  <si>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</si>
  <si>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</si>
  <si>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</si>
  <si>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</si>
  <si>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</si>
  <si>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</si>
  <si>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</si>
  <si>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</si>
  <si>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</si>
  <si>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</si>
  <si>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</si>
  <si>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</si>
  <si>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</si>
  <si>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</si>
  <si>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</si>
  <si>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</si>
  <si>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</si>
  <si>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</si>
  <si>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</si>
  <si>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</si>
  <si>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</si>
  <si>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</si>
  <si>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</si>
  <si>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</si>
  <si>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</si>
  <si>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</si>
  <si>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</si>
  <si>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</si>
  <si>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</si>
  <si>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</si>
  <si>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</si>
  <si>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</si>
  <si>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</si>
  <si>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</si>
  <si>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</si>
  <si>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</si>
  <si>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</si>
  <si>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</si>
  <si>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</si>
  <si>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</si>
  <si>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</si>
  <si>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</si>
  <si>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</si>
  <si>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</si>
  <si>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</si>
  <si>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</si>
  <si>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</si>
  <si>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</si>
  <si>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</si>
  <si>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</si>
  <si>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</si>
  <si>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</si>
  <si>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</si>
  <si>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</si>
  <si>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</si>
  <si>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</si>
  <si>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</si>
  <si>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</si>
  <si>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</si>
  <si>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</si>
  <si>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</si>
  <si>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</si>
  <si>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</si>
  <si>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</si>
  <si>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</si>
  <si>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</si>
  <si>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</si>
  <si>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</si>
  <si>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</si>
  <si>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</si>
  <si>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</si>
  <si>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</si>
  <si>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</si>
  <si>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</si>
  <si>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</si>
  <si>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</si>
  <si>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</si>
  <si>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</si>
  <si>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</si>
  <si>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</si>
  <si>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</si>
  <si>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</si>
  <si>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</si>
  <si>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</si>
  <si>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</si>
  <si>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</si>
  <si>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</si>
  <si>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</si>
  <si>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</si>
  <si>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</si>
  <si>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</si>
  <si>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</si>
  <si>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</si>
  <si>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</si>
  <si>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</si>
  <si>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</si>
  <si>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</si>
  <si>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</si>
  <si>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</si>
  <si>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</si>
  <si>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</si>
  <si>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</si>
  <si>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</si>
  <si>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</si>
  <si>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</si>
  <si>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</si>
  <si>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</si>
  <si>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</si>
  <si>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</si>
  <si>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</si>
  <si>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</si>
  <si>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</si>
  <si>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</si>
  <si>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</si>
  <si>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</si>
  <si>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</si>
  <si>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</si>
  <si>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</si>
  <si>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</si>
  <si>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</si>
  <si>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</si>
  <si>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</si>
  <si>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</si>
  <si>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</si>
  <si>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</si>
  <si>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</si>
  <si>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</si>
  <si>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</si>
  <si>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</si>
  <si>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</si>
  <si>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</si>
  <si>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</si>
  <si>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</si>
  <si>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</si>
  <si>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</si>
  <si>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</si>
  <si>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</si>
  <si>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</si>
  <si>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</si>
  <si>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</si>
  <si>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</si>
  <si>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</si>
  <si>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</si>
  <si>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</si>
  <si>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</si>
  <si>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</si>
  <si>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</si>
  <si>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</si>
  <si>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</si>
  <si>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</si>
  <si>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</si>
  <si>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</si>
  <si>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</si>
  <si>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</si>
  <si>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</si>
  <si>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</si>
  <si>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</si>
  <si>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</si>
  <si>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</si>
  <si>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</si>
  <si>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</si>
  <si>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</si>
  <si>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</si>
  <si>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</si>
  <si>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</si>
  <si>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</si>
  <si>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</si>
  <si>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</si>
  <si>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</si>
  <si>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</si>
  <si>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</si>
  <si>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</si>
  <si>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</si>
  <si>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</si>
  <si>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</si>
  <si>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</si>
  <si>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</si>
  <si>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</si>
  <si>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</si>
  <si>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</si>
  <si>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</si>
  <si>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</si>
  <si>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</si>
  <si>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</si>
  <si>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</si>
  <si>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</si>
  <si>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</si>
  <si>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</si>
  <si>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</si>
  <si>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</si>
  <si>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</si>
  <si>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</si>
  <si>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</si>
  <si>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</si>
  <si>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</si>
  <si>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</si>
  <si>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</si>
  <si>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</si>
  <si>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</si>
  <si>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</si>
  <si>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</si>
  <si>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</si>
  <si>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</si>
  <si>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</si>
  <si>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</si>
  <si>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</si>
  <si>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</si>
  <si>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</si>
  <si>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</si>
  <si>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</si>
  <si>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</si>
  <si>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</si>
  <si>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</si>
  <si>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</si>
  <si>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</si>
  <si>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</si>
  <si>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</si>
  <si>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</si>
  <si>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</si>
  <si>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</si>
  <si>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</si>
  <si>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</si>
  <si>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</si>
  <si>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</si>
  <si>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</si>
  <si>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</si>
  <si>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</si>
  <si>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</si>
  <si>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</si>
  <si>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</si>
  <si>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</si>
  <si>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</si>
  <si>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</si>
  <si>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</si>
  <si>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</si>
  <si>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</si>
  <si>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</si>
  <si>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</si>
  <si>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</si>
  <si>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</si>
  <si>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</si>
  <si>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</si>
  <si>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</si>
  <si>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</si>
  <si>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</si>
  <si>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</si>
  <si>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</si>
  <si>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</si>
  <si>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</si>
  <si>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</si>
  <si>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</si>
  <si>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</si>
  <si>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</si>
  <si>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</si>
  <si>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</si>
  <si>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</si>
  <si>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</si>
  <si>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</si>
  <si>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</si>
  <si>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</si>
  <si>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</si>
  <si>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</si>
  <si>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</si>
  <si>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</si>
  <si>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</si>
  <si>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</si>
  <si>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</si>
  <si>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</si>
  <si>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</si>
  <si>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</si>
  <si>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</si>
  <si>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</si>
  <si>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</si>
  <si>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</si>
  <si>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</si>
  <si>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</si>
  <si>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</si>
  <si>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</si>
  <si>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</si>
  <si>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</si>
  <si>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</si>
  <si>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</si>
  <si>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</si>
  <si>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</si>
  <si>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</si>
  <si>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</si>
  <si>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</si>
  <si>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</si>
  <si>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</si>
  <si>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</si>
  <si>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</si>
  <si>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</si>
  <si>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</si>
  <si>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</si>
  <si>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</si>
  <si>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</si>
  <si>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</si>
  <si>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</si>
  <si>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</si>
  <si>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</si>
  <si>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</si>
  <si>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</si>
  <si>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</si>
  <si>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</si>
  <si>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</si>
  <si>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</si>
  <si>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</si>
  <si>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</si>
  <si>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</si>
  <si>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</si>
  <si>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</si>
  <si>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</si>
  <si>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</si>
  <si>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</si>
  <si>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</si>
  <si>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</si>
  <si>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</si>
  <si>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</si>
  <si>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</si>
  <si>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</si>
  <si>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</si>
  <si>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</si>
  <si>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</si>
  <si>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</si>
  <si>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</si>
  <si>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</si>
  <si>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</si>
  <si>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</si>
  <si>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</si>
  <si>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</si>
  <si>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</si>
  <si>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</si>
  <si>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</si>
  <si>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</si>
  <si>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</si>
  <si>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</si>
  <si>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</si>
  <si>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</si>
  <si>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</si>
  <si>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</si>
  <si>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</si>
  <si>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</si>
  <si>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</si>
  <si>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</si>
  <si>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</si>
  <si>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</si>
  <si>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</si>
  <si>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</si>
  <si>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</si>
  <si>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</si>
  <si>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</si>
  <si>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</si>
  <si>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</si>
  <si>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</si>
  <si>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</si>
  <si>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</si>
  <si>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</si>
  <si>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</si>
  <si>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</si>
  <si>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</si>
  <si>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</si>
  <si>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</si>
  <si>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</si>
  <si>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</si>
  <si>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</si>
  <si>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</si>
  <si>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</si>
  <si>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</si>
  <si>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</si>
  <si>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</si>
  <si>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</si>
  <si>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</si>
  <si>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</si>
  <si>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</si>
  <si>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</si>
  <si>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</si>
  <si>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</si>
  <si>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</si>
  <si>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</si>
  <si>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</si>
  <si>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</si>
  <si>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</si>
  <si>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</si>
  <si>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</si>
  <si>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</si>
  <si>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</si>
  <si>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</si>
  <si>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</si>
  <si>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</si>
  <si>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</si>
  <si>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</si>
  <si>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</si>
  <si>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</si>
  <si>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</si>
  <si>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</si>
  <si>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</si>
  <si>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</si>
  <si>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</si>
  <si>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</si>
  <si>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</si>
  <si>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</si>
  <si>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</si>
  <si>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</si>
  <si>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</si>
  <si>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</si>
  <si>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</si>
  <si>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</si>
  <si>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</si>
  <si>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</si>
  <si>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</si>
  <si>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</si>
  <si>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</si>
  <si>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</si>
  <si>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</si>
  <si>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</si>
  <si>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</si>
  <si>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</si>
  <si>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</si>
  <si>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</si>
  <si>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</si>
  <si>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</si>
  <si>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</si>
  <si>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</si>
  <si>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</si>
  <si>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</si>
  <si>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</si>
  <si>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</si>
  <si>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</si>
  <si>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</si>
  <si>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</si>
  <si>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</si>
  <si>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</si>
  <si>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</si>
  <si>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</si>
  <si>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</si>
  <si>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</si>
  <si>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</si>
  <si>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</si>
  <si>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</si>
  <si>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</si>
  <si>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</si>
  <si>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</si>
  <si>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</si>
  <si>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</si>
  <si>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</si>
  <si>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</si>
  <si>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</si>
  <si>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</si>
  <si>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</si>
  <si>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</si>
  <si>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</si>
  <si>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</si>
  <si>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</si>
  <si>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</si>
  <si>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</si>
  <si>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</si>
  <si>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</si>
  <si>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</si>
  <si>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</si>
  <si>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</si>
  <si>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</si>
  <si>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</si>
  <si>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</si>
  <si>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</si>
  <si>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</si>
  <si>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</si>
  <si>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</si>
  <si>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</si>
  <si>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</si>
  <si>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</si>
  <si>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</si>
  <si>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</si>
  <si>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</si>
  <si>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</si>
  <si>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</si>
  <si>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</si>
  <si>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</si>
  <si>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</si>
  <si>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</si>
  <si>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</si>
  <si>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</si>
  <si>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</si>
  <si>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</si>
  <si>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</si>
  <si>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</si>
  <si>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</si>
  <si>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</si>
  <si>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</si>
  <si>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</si>
  <si>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</si>
  <si>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</si>
  <si>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</si>
  <si>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</si>
  <si>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</si>
  <si>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</si>
  <si>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</si>
  <si>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</si>
  <si>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</si>
  <si>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</si>
  <si>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</si>
  <si>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</si>
  <si>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</si>
  <si>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</si>
  <si>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</si>
  <si>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</si>
  <si>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</si>
  <si>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</si>
  <si>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</si>
  <si>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</si>
  <si>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</si>
  <si>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</si>
  <si>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</si>
  <si>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</si>
  <si>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</si>
  <si>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</si>
  <si>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</si>
  <si>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</si>
  <si>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</si>
  <si>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</si>
  <si>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</si>
  <si>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</si>
  <si>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</si>
  <si>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</si>
  <si>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</si>
  <si>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</si>
  <si>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</si>
  <si>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</si>
  <si>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</si>
  <si>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</si>
  <si>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</si>
  <si>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</si>
  <si>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</si>
  <si>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</si>
  <si>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</si>
  <si>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</si>
  <si>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</si>
  <si>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</si>
  <si>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</si>
  <si>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</si>
  <si>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</si>
  <si>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</si>
  <si>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</si>
  <si>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</si>
  <si>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</si>
  <si>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</si>
  <si>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</si>
  <si>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</si>
  <si>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</si>
  <si>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</si>
  <si>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</si>
  <si>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</si>
  <si>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</si>
  <si>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</si>
  <si>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</si>
  <si>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</si>
  <si>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</si>
  <si>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</si>
  <si>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</si>
  <si>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</si>
  <si>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</si>
  <si>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</si>
  <si>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</si>
  <si>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</si>
  <si>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</si>
  <si>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</si>
  <si>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</si>
  <si>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</si>
  <si>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</si>
  <si>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</si>
  <si>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</si>
  <si>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</si>
  <si>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</si>
  <si>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</si>
  <si>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</si>
  <si>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</si>
  <si>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</si>
  <si>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</si>
  <si>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</si>
  <si>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</si>
  <si>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</si>
  <si>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</si>
  <si>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</si>
  <si>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</si>
  <si>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</si>
  <si>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</si>
  <si>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</si>
  <si>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</si>
  <si>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</si>
  <si>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</si>
  <si>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</si>
  <si>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</si>
  <si>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</si>
  <si>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</si>
  <si>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</si>
  <si>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</si>
  <si>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</si>
  <si>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</si>
  <si>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</si>
  <si>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</si>
  <si>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</si>
  <si>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</si>
  <si>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</si>
  <si>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</si>
  <si>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</si>
  <si>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</si>
  <si>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</si>
  <si>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</si>
  <si>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</si>
  <si>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</si>
  <si>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</si>
  <si>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</si>
  <si>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</si>
  <si>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</si>
  <si>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</si>
  <si>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</si>
  <si>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</si>
  <si>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</si>
  <si>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</si>
  <si>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</si>
  <si>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</si>
  <si>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</si>
  <si>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</si>
  <si>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</si>
  <si>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</si>
  <si>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</si>
  <si>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</si>
  <si>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</si>
  <si>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</si>
  <si>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</si>
  <si>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</si>
  <si>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</si>
  <si>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</si>
  <si>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</si>
  <si>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</si>
  <si>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</si>
  <si>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</si>
  <si>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</si>
  <si>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</si>
  <si>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</si>
  <si>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</si>
  <si>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</si>
  <si>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</si>
  <si>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</si>
  <si>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</si>
  <si>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</si>
  <si>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</si>
  <si>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</si>
  <si>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</si>
  <si>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</si>
  <si>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</si>
  <si>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</si>
  <si>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</si>
  <si>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</si>
  <si>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</si>
  <si>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</si>
  <si>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</si>
  <si>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</si>
  <si>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</si>
  <si>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</si>
  <si>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</si>
  <si>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</si>
  <si>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</si>
  <si>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</si>
  <si>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</si>
  <si>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</si>
  <si>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</si>
  <si>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</si>
  <si>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</si>
  <si>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</si>
  <si>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</si>
  <si>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</si>
  <si>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</si>
  <si>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</si>
  <si>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</si>
  <si>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</si>
  <si>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</si>
  <si>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</si>
  <si>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</si>
  <si>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</si>
  <si>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</si>
  <si>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</si>
  <si>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</si>
  <si>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</si>
  <si>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</si>
  <si>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</si>
  <si>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</si>
  <si>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</si>
  <si>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</si>
  <si>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</si>
  <si>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</si>
  <si>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</si>
  <si>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</si>
  <si>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</si>
  <si>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</si>
  <si>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</si>
  <si>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</si>
  <si>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</si>
  <si>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</si>
  <si>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</si>
  <si>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</si>
  <si>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</si>
  <si>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</si>
  <si>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</si>
  <si>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</si>
  <si>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</si>
  <si>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</si>
  <si>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</si>
  <si>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</si>
  <si>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</si>
  <si>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</si>
  <si>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</si>
  <si>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</si>
  <si>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</si>
  <si>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</si>
  <si>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</si>
  <si>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</si>
  <si>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</si>
  <si>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</si>
  <si>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</si>
  <si>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</si>
  <si>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</si>
  <si>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</si>
  <si>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</si>
  <si>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</si>
  <si>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</si>
  <si>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</si>
  <si>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</si>
  <si>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</si>
  <si>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</si>
  <si>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</si>
  <si>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</si>
  <si>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</si>
  <si>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</si>
  <si>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</si>
  <si>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</si>
  <si>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</si>
  <si>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</si>
  <si>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</si>
  <si>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</si>
  <si>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</si>
  <si>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</si>
  <si>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</si>
  <si>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</si>
  <si>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</si>
  <si>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</si>
  <si>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</si>
  <si>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</si>
  <si>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</si>
  <si>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</si>
  <si>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</si>
  <si>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</si>
  <si>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</si>
  <si>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</si>
  <si>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</si>
  <si>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</si>
  <si>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</si>
  <si>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</si>
  <si>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</si>
  <si>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</si>
  <si>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</si>
  <si>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</si>
  <si>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</si>
  <si>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</si>
  <si>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</si>
  <si>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</si>
  <si>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</si>
  <si>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</si>
  <si>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</si>
  <si>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</si>
  <si>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</si>
  <si>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</si>
  <si>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</si>
  <si>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</si>
  <si>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</si>
  <si>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</si>
  <si>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</si>
  <si>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</si>
  <si>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</si>
  <si>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</si>
  <si>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</si>
  <si>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</si>
  <si>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</si>
  <si>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</si>
  <si>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</si>
  <si>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</si>
  <si>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</si>
  <si>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</si>
  <si>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</si>
  <si>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</si>
  <si>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</si>
  <si>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</si>
  <si>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</si>
  <si>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</si>
  <si>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</si>
  <si>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</si>
  <si>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</si>
  <si>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</si>
  <si>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</si>
  <si>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</si>
  <si>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</si>
  <si>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</si>
  <si>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</si>
  <si>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</si>
  <si>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</si>
  <si>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</si>
  <si>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</si>
  <si>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</si>
  <si>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</si>
  <si>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</si>
  <si>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</si>
  <si>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</si>
  <si>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</si>
  <si>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</si>
  <si>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</si>
  <si>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</si>
  <si>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</si>
  <si>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</si>
  <si>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</si>
  <si>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</si>
  <si>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</si>
  <si>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</si>
  <si>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</si>
  <si>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</si>
  <si>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</si>
  <si>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</si>
  <si>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</si>
  <si>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</si>
  <si>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</si>
  <si>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</si>
  <si>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</si>
  <si>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</si>
  <si>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</si>
  <si>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</si>
  <si>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</si>
  <si>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</si>
  <si>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</si>
  <si>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</si>
  <si>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</si>
  <si>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</si>
  <si>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</si>
  <si>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</si>
  <si>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</si>
  <si>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</si>
  <si>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</si>
  <si>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</si>
  <si>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</si>
  <si>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</si>
  <si>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</si>
  <si>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</si>
  <si>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</si>
  <si>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</si>
  <si>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</si>
  <si>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</si>
  <si>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</si>
  <si>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</si>
  <si>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</si>
  <si>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</si>
  <si>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</si>
  <si>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</si>
  <si>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</si>
  <si>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</si>
  <si>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</si>
  <si>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</si>
  <si>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</si>
  <si>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</si>
  <si>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</si>
  <si>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</si>
  <si>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</si>
  <si>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</si>
  <si>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</si>
  <si>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</si>
  <si>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</si>
  <si>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</si>
  <si>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</si>
  <si>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</si>
  <si>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</si>
  <si>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</si>
  <si>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</si>
  <si>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</si>
  <si>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</si>
  <si>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</si>
  <si>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</si>
  <si>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</si>
  <si>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</si>
  <si>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</si>
  <si>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</si>
  <si>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</si>
  <si>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</si>
  <si>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</si>
  <si>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</si>
  <si>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</si>
  <si>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</si>
  <si>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</si>
  <si>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</si>
  <si>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</si>
  <si>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</si>
  <si>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</si>
  <si>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</si>
  <si>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</si>
  <si>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</si>
  <si>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</si>
  <si>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</si>
  <si>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</si>
  <si>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</si>
  <si>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</si>
  <si>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</si>
  <si>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</si>
  <si>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</si>
  <si>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</si>
  <si>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</si>
  <si>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</si>
  <si>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</si>
  <si>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</si>
  <si>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</si>
  <si>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</si>
  <si>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</si>
  <si>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</si>
  <si>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</si>
  <si>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</si>
  <si>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</si>
  <si>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</si>
  <si>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</si>
  <si>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</si>
  <si>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</si>
  <si>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</si>
  <si>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</si>
  <si>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</si>
  <si>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</si>
  <si>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</si>
  <si>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</si>
  <si>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</si>
  <si>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</si>
  <si>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</si>
  <si>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</si>
  <si>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</si>
  <si>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</si>
  <si>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</si>
  <si>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</si>
  <si>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</si>
  <si>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</si>
  <si>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</si>
  <si>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</si>
  <si>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</si>
  <si>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</si>
  <si>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</si>
  <si>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</si>
  <si>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</si>
  <si>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</si>
  <si>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</si>
  <si>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</si>
  <si>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</si>
  <si>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</si>
  <si>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</si>
  <si>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</si>
  <si>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</si>
  <si>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</si>
  <si>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</si>
  <si>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</si>
  <si>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</si>
  <si>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</si>
  <si>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</si>
  <si>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</si>
  <si>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</si>
  <si>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</si>
  <si>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</si>
  <si>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</si>
  <si>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</si>
  <si>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</si>
  <si>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</si>
  <si>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</si>
  <si>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</si>
  <si>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</si>
  <si>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</si>
  <si>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</si>
  <si>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</si>
  <si>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</si>
  <si>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</si>
  <si>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</si>
  <si>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</si>
  <si>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</si>
  <si>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</si>
  <si>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</si>
  <si>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</si>
  <si>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</si>
  <si>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</si>
  <si>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</si>
  <si>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</si>
  <si>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</si>
  <si>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</si>
  <si>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</si>
  <si>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</si>
  <si>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</si>
  <si>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</si>
  <si>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</si>
  <si>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</si>
  <si>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</si>
  <si>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</si>
  <si>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</si>
  <si>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</si>
  <si>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</si>
  <si>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</si>
  <si>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</si>
  <si>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</si>
  <si>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</si>
  <si>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</si>
  <si>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</si>
  <si>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</si>
  <si>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</si>
  <si>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</si>
  <si>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</si>
  <si>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</si>
  <si>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</si>
  <si>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</si>
  <si>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</si>
  <si>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</si>
  <si>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</si>
  <si>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</si>
  <si>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</si>
  <si>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</si>
  <si>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</si>
  <si>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</si>
  <si>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</si>
  <si>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</si>
  <si>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</si>
  <si>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</si>
  <si>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</si>
  <si>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</si>
  <si>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</si>
  <si>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</si>
  <si>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</si>
  <si>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</si>
  <si>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</si>
  <si>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</si>
  <si>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</si>
  <si>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</si>
  <si>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</si>
  <si>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</si>
  <si>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</si>
  <si>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</si>
  <si>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</si>
  <si>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</si>
  <si>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</si>
  <si>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</si>
  <si>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</si>
  <si>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</si>
  <si>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</si>
  <si>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</si>
  <si>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</si>
  <si>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</si>
  <si>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</si>
  <si>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</si>
  <si>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</si>
  <si>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</si>
  <si>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</si>
  <si>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</si>
  <si>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</si>
  <si>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</si>
  <si>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</si>
  <si>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</si>
  <si>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</si>
  <si>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</si>
  <si>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</si>
  <si>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</si>
  <si>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</si>
  <si>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</si>
  <si>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</si>
  <si>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</si>
  <si>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</si>
  <si>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</si>
  <si>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</si>
  <si>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</si>
  <si>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</si>
  <si>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</si>
  <si>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</si>
  <si>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</si>
  <si>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</si>
  <si>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</si>
  <si>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</si>
  <si>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</si>
  <si>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</si>
  <si>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</si>
  <si>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</si>
  <si>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</si>
  <si>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</si>
  <si>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</si>
  <si>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</si>
  <si>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</si>
  <si>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</si>
  <si>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</si>
  <si>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</si>
  <si>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</si>
  <si>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</si>
  <si>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</si>
  <si>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</si>
  <si>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</si>
  <si>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</si>
  <si>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</si>
  <si>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</si>
  <si>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</si>
  <si>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</si>
  <si>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</si>
  <si>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</si>
  <si>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</si>
  <si>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</si>
  <si>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</si>
  <si>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</si>
  <si>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</si>
  <si>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</si>
  <si>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</si>
  <si>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</si>
  <si>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</si>
  <si>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</si>
  <si>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</si>
  <si>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</si>
  <si>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</si>
  <si>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</si>
  <si>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</si>
  <si>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</si>
  <si>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</si>
  <si>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</si>
  <si>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</si>
  <si>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</si>
  <si>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</si>
  <si>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</si>
  <si>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</si>
  <si>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</si>
  <si>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</si>
  <si>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</si>
  <si>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</si>
  <si>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</si>
  <si>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</si>
  <si>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</si>
  <si>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</si>
  <si>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</si>
  <si>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</si>
  <si>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</si>
  <si>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</si>
  <si>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</si>
  <si>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</si>
  <si>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</si>
  <si>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</si>
  <si>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</si>
  <si>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</si>
  <si>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</si>
  <si>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</si>
  <si>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</si>
  <si>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</si>
  <si>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</si>
  <si>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</si>
  <si>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</si>
  <si>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</si>
  <si>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</si>
  <si>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</si>
  <si>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</si>
  <si>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</si>
  <si>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</si>
  <si>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</si>
  <si>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</si>
  <si>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</si>
  <si>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</si>
  <si>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</si>
  <si>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</si>
  <si>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</si>
  <si>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</si>
  <si>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</si>
  <si>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</si>
  <si>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</si>
  <si>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</si>
  <si>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</si>
  <si>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</si>
  <si>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</si>
  <si>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</si>
  <si>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</si>
  <si>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</si>
  <si>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</si>
  <si>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</si>
  <si>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</si>
  <si>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</si>
  <si>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</si>
  <si>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</si>
  <si>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</si>
  <si>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</si>
  <si>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</si>
  <si>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</si>
  <si>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</si>
  <si>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</si>
  <si>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</si>
  <si>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</si>
  <si>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</si>
  <si>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</si>
  <si>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</si>
  <si>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</si>
  <si>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</si>
  <si>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</si>
  <si>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</si>
  <si>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</si>
  <si>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</si>
  <si>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</si>
  <si>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</si>
  <si>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</si>
  <si>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</si>
  <si>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</si>
  <si>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</si>
  <si>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</si>
  <si>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</si>
  <si>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</si>
  <si>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</si>
  <si>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</si>
  <si>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</si>
  <si>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</si>
  <si>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</si>
  <si>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</si>
  <si>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</si>
  <si>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</si>
  <si>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</si>
  <si>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</si>
  <si>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</si>
  <si>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</si>
  <si>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</si>
  <si>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</si>
  <si>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</si>
  <si>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</si>
  <si>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</si>
  <si>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</si>
  <si>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</si>
  <si>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</si>
  <si>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</si>
  <si>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</si>
  <si>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</si>
  <si>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</si>
  <si>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</si>
  <si>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</si>
  <si>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</si>
  <si>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</si>
  <si>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</si>
  <si>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</si>
  <si>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</si>
  <si>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</si>
  <si>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</si>
  <si>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</si>
  <si>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</si>
  <si>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</si>
  <si>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</si>
  <si>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</si>
  <si>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</si>
  <si>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</si>
  <si>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</si>
  <si>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</si>
  <si>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</si>
  <si>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</si>
  <si>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</si>
  <si>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</si>
  <si>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</si>
  <si>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</si>
  <si>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</si>
  <si>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</si>
  <si>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</si>
  <si>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</si>
  <si>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</si>
  <si>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</si>
  <si>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</si>
  <si>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</si>
  <si>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</si>
  <si>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</si>
  <si>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</si>
  <si>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</si>
  <si>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</si>
  <si>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</si>
  <si>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</si>
  <si>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</si>
  <si>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</si>
  <si>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</si>
  <si>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</si>
  <si>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</si>
  <si>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</si>
  <si>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</si>
  <si>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</si>
  <si>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</si>
  <si>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</si>
  <si>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</si>
  <si>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</si>
  <si>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</si>
  <si>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</si>
  <si>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</si>
  <si>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</si>
  <si>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</si>
  <si>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</si>
  <si>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</si>
  <si>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</si>
  <si>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</si>
  <si>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</si>
  <si>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</si>
  <si>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</si>
  <si>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</si>
  <si>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</si>
  <si>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</si>
  <si>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</si>
  <si>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</si>
  <si>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</si>
  <si>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</si>
  <si>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</si>
  <si>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</si>
  <si>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</si>
  <si>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</si>
  <si>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</si>
  <si>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</si>
  <si>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</si>
  <si>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</si>
  <si>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</si>
  <si>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</si>
  <si>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</si>
  <si>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</si>
  <si>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</si>
  <si>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</si>
  <si>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</si>
  <si>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</si>
  <si>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</si>
  <si>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</si>
  <si>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</si>
  <si>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</si>
  <si>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</si>
  <si>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</si>
  <si>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</si>
  <si>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</si>
  <si>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</si>
  <si>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</si>
  <si>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</si>
  <si>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</si>
  <si>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</si>
  <si>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</si>
  <si>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</si>
  <si>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</si>
  <si>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</si>
  <si>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</si>
  <si>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</si>
  <si>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</si>
  <si>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</si>
  <si>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</si>
  <si>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</si>
  <si>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</si>
  <si>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</si>
  <si>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</si>
  <si>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</si>
  <si>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</si>
  <si>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</si>
  <si>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</si>
  <si>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</si>
  <si>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</si>
  <si>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</si>
  <si>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</si>
  <si>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</si>
  <si>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</si>
  <si>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</si>
  <si>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</si>
  <si>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</si>
  <si>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</si>
  <si>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</si>
  <si>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</si>
  <si>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</si>
  <si>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</si>
  <si>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</si>
  <si>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</si>
  <si>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</si>
  <si>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</si>
  <si>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</si>
  <si>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</si>
  <si>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</si>
  <si>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</si>
  <si>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</si>
  <si>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</si>
  <si>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</si>
  <si>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</si>
  <si>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</si>
  <si>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</si>
  <si>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</si>
  <si>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</si>
  <si>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</si>
  <si>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</si>
  <si>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</si>
  <si>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</si>
  <si>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</si>
  <si>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</si>
  <si>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</si>
  <si>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</si>
  <si>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</si>
  <si>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</si>
  <si>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</si>
  <si>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</si>
  <si>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</si>
  <si>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</si>
  <si>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</si>
  <si>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</si>
  <si>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</si>
  <si>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</si>
  <si>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</si>
  <si>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</si>
  <si>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</si>
  <si>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</si>
  <si>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</si>
  <si>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</si>
  <si>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</si>
  <si>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</si>
  <si>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</si>
  <si>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</si>
  <si>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</si>
  <si>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</si>
  <si>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</si>
  <si>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</si>
  <si>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</si>
  <si>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</si>
  <si>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</si>
  <si>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</si>
  <si>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</si>
  <si>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</si>
  <si>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</si>
  <si>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</si>
  <si>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</si>
  <si>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</si>
  <si>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</si>
  <si>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</si>
  <si>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</si>
  <si>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</si>
  <si>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</si>
  <si>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</si>
  <si>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</si>
  <si>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</si>
  <si>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</si>
  <si>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</si>
  <si>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</si>
  <si>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</si>
  <si>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</si>
  <si>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</si>
  <si>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</si>
  <si>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</si>
  <si>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</si>
  <si>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</si>
  <si>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</si>
  <si>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</si>
  <si>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</si>
  <si>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</si>
  <si>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</si>
  <si>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</si>
  <si>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</si>
  <si>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</si>
  <si>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</si>
  <si>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</si>
  <si>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</si>
  <si>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</si>
  <si>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</si>
  <si>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</si>
  <si>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</si>
  <si>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</si>
  <si>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</si>
  <si>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</si>
  <si>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</si>
  <si>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</si>
  <si>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</si>
  <si>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</si>
  <si>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</si>
  <si>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</si>
  <si>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</si>
  <si>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</si>
  <si>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</si>
  <si>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</si>
  <si>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</si>
  <si>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</si>
  <si>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</si>
  <si>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</si>
  <si>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</si>
  <si>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</si>
  <si>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</si>
  <si>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</si>
  <si>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</si>
  <si>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</si>
  <si>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</si>
  <si>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</si>
  <si>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</si>
  <si>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</si>
  <si>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</si>
  <si>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</si>
  <si>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</si>
  <si>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</si>
  <si>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</si>
  <si>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</si>
  <si>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</si>
  <si>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</si>
  <si>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</si>
  <si>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</si>
  <si>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</si>
  <si>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</si>
  <si>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</si>
  <si>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</si>
  <si>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</si>
  <si>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</si>
  <si>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</si>
  <si>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</si>
  <si>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</si>
  <si>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</si>
  <si>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</si>
  <si>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</si>
  <si>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</si>
  <si>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</si>
  <si>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</si>
  <si>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</si>
  <si>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</si>
  <si>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</si>
  <si>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</si>
  <si>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</si>
  <si>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</si>
  <si>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</si>
  <si>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</si>
  <si>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</si>
  <si>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</si>
  <si>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</si>
  <si>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</si>
  <si>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</si>
  <si>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</si>
  <si>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</si>
  <si>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</si>
  <si>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</si>
  <si>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</si>
  <si>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</si>
  <si>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</si>
  <si>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</si>
  <si>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</si>
  <si>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</si>
  <si>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</si>
  <si>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</si>
  <si>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</si>
  <si>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</si>
  <si>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</si>
  <si>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</si>
  <si>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</si>
  <si>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</si>
  <si>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</si>
  <si>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</si>
  <si>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</si>
  <si>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</si>
  <si>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</si>
  <si>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</si>
  <si>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</si>
  <si>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</si>
  <si>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</si>
  <si>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</si>
  <si>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</si>
  <si>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</si>
  <si>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</si>
  <si>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</si>
  <si>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</si>
  <si>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</si>
  <si>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</si>
  <si>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</si>
  <si>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</si>
  <si>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</si>
  <si>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</si>
  <si>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</si>
  <si>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</si>
  <si>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</si>
  <si>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</si>
  <si>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</si>
  <si>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</si>
  <si>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</si>
  <si>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</si>
  <si>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</si>
  <si>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</si>
  <si>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</si>
  <si>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</si>
  <si>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</si>
  <si>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</si>
  <si>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</si>
  <si>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</si>
  <si>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</si>
  <si>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</si>
  <si>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</si>
  <si>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</si>
  <si>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</si>
  <si>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</si>
  <si>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</si>
  <si>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</si>
  <si>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</si>
  <si>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</si>
  <si>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</si>
  <si>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</si>
  <si>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</si>
  <si>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</si>
  <si>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</si>
  <si>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</si>
  <si>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</si>
  <si>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</si>
  <si>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</si>
  <si>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</si>
  <si>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</si>
  <si>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</si>
  <si>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</si>
  <si>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</si>
  <si>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</si>
  <si>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</si>
  <si>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</si>
  <si>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</si>
  <si>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</si>
  <si>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</si>
  <si>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</si>
  <si>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</si>
  <si>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</si>
  <si>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</si>
  <si>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</si>
  <si>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</si>
  <si>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</si>
  <si>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</si>
  <si>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</si>
  <si>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</si>
  <si>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</si>
  <si>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</si>
  <si>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</si>
  <si>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</si>
  <si>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</si>
  <si>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</si>
  <si>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</si>
  <si>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</si>
  <si>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</si>
  <si>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</si>
  <si>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</si>
  <si>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</si>
  <si>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</si>
  <si>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</si>
  <si>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</si>
  <si>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</si>
  <si>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</si>
  <si>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</si>
  <si>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</si>
  <si>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</si>
  <si>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</si>
  <si>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</si>
  <si>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</si>
  <si>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</si>
  <si>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</si>
  <si>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</si>
  <si>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</si>
  <si>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</si>
  <si>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</si>
  <si>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</si>
  <si>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</si>
  <si>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</si>
  <si>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</si>
  <si>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</si>
  <si>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</si>
  <si>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</si>
  <si>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</si>
  <si>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</si>
  <si>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</si>
  <si>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</si>
  <si>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</si>
  <si>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</si>
  <si>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</si>
  <si>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</si>
  <si>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</si>
  <si>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</si>
  <si>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</si>
  <si>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</si>
  <si>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</si>
  <si>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</si>
  <si>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</si>
  <si>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</si>
  <si>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</si>
  <si>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</si>
  <si>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</si>
  <si>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</si>
  <si>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</si>
  <si>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</si>
  <si>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</si>
  <si>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</si>
  <si>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</si>
  <si>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</si>
  <si>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</si>
  <si>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</si>
  <si>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</si>
  <si>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</si>
  <si>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</si>
  <si>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</si>
  <si>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</si>
  <si>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</si>
  <si>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</si>
  <si>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</si>
  <si>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</si>
  <si>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</si>
  <si>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</si>
  <si>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</si>
  <si>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</si>
  <si>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</si>
  <si>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</si>
  <si>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</si>
  <si>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</si>
  <si>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</si>
  <si>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</si>
  <si>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</si>
  <si>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</si>
  <si>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</si>
  <si>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</si>
  <si>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</si>
  <si>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</si>
  <si>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</si>
  <si>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</si>
  <si>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</si>
  <si>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</si>
  <si>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</si>
  <si>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</si>
  <si>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</si>
  <si>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</si>
  <si>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</si>
  <si>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</si>
  <si>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</si>
  <si>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</si>
  <si>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</si>
  <si>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</si>
  <si>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</si>
  <si>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</si>
  <si>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</si>
  <si>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</si>
  <si>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</si>
  <si>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</si>
  <si>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</si>
  <si>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</si>
  <si>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</si>
  <si>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</si>
  <si>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</si>
  <si>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</si>
  <si>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</si>
  <si>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</si>
  <si>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</si>
  <si>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</si>
  <si>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</si>
  <si>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</si>
  <si>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</si>
  <si>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</si>
  <si>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</si>
  <si>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</si>
  <si>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</si>
  <si>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</si>
  <si>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</si>
  <si>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</si>
  <si>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</si>
  <si>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</si>
  <si>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</si>
  <si>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</si>
  <si>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</si>
  <si>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</si>
  <si>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</si>
  <si>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</si>
  <si>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</si>
  <si>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</si>
  <si>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</si>
  <si>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</si>
  <si>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</si>
  <si>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</si>
  <si>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</si>
  <si>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</si>
  <si>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</si>
  <si>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</si>
  <si>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</si>
  <si>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</si>
  <si>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</si>
  <si>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</si>
  <si>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</si>
  <si>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</si>
  <si>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</si>
  <si>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</si>
  <si>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</si>
  <si>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</si>
  <si>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</si>
  <si>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</si>
  <si>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</si>
  <si>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</si>
  <si>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</si>
  <si>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</si>
  <si>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</si>
  <si>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</si>
  <si>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</si>
  <si>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</si>
  <si>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</si>
  <si>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</si>
  <si>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</si>
  <si>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</si>
  <si>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</si>
  <si>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</si>
  <si>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</si>
  <si>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</si>
  <si>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</si>
  <si>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</si>
  <si>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</si>
  <si>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</si>
  <si>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</si>
  <si>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</si>
  <si>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</si>
  <si>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</si>
  <si>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</si>
  <si>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</si>
  <si>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</si>
  <si>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</si>
  <si>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</si>
  <si>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</si>
  <si>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</si>
  <si>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</si>
  <si>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</si>
  <si>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</si>
  <si>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</si>
  <si>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</si>
  <si>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</si>
  <si>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</si>
  <si>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</si>
  <si>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</si>
  <si>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</si>
  <si>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</si>
  <si>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</si>
  <si>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</si>
  <si>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</si>
  <si>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</si>
  <si>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</si>
  <si>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</si>
  <si>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</si>
  <si>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</si>
  <si>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</si>
  <si>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</si>
  <si>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</si>
  <si>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</si>
  <si>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</si>
  <si>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</si>
  <si>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</si>
  <si>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</si>
  <si>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</si>
  <si>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</si>
  <si>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</si>
  <si>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</si>
  <si>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</si>
  <si>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</si>
  <si>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</si>
  <si>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</si>
  <si>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</si>
  <si>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</si>
  <si>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</si>
  <si>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</si>
  <si>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</si>
  <si>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</si>
  <si>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</si>
  <si>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</si>
  <si>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</si>
  <si>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</si>
  <si>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</si>
  <si>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</si>
  <si>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</si>
  <si>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</si>
  <si>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</si>
  <si>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</si>
  <si>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</si>
  <si>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</si>
  <si>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</si>
  <si>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</si>
  <si>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</si>
  <si>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</si>
  <si>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</si>
  <si>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</si>
  <si>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</si>
  <si>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</si>
  <si>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</si>
  <si>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</si>
  <si>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</si>
  <si>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</si>
  <si>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</si>
  <si>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</si>
  <si>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</si>
  <si>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</si>
  <si>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</si>
  <si>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</si>
  <si>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</si>
  <si>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</si>
  <si>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</si>
  <si>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</si>
  <si>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</si>
  <si>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</si>
  <si>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</si>
  <si>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</si>
  <si>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</si>
  <si>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</si>
  <si>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</si>
  <si>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</si>
  <si>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</si>
  <si>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</si>
  <si>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</si>
  <si>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</si>
  <si>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</si>
  <si>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</si>
  <si>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</si>
  <si>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</si>
  <si>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</si>
  <si>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</si>
  <si>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</si>
  <si>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</si>
  <si>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</si>
  <si>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</si>
  <si>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</si>
  <si>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</si>
  <si>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</si>
  <si>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</si>
  <si>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</si>
  <si>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</si>
  <si>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</si>
  <si>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</si>
  <si>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</si>
  <si>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</si>
  <si>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</si>
  <si>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</si>
  <si>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</si>
  <si>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</si>
  <si>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</si>
  <si>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</si>
  <si>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</si>
  <si>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</si>
  <si>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</si>
  <si>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</si>
  <si>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</si>
  <si>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</si>
  <si>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</si>
  <si>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</si>
  <si>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</si>
  <si>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</si>
  <si>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</si>
  <si>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</si>
  <si>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</si>
  <si>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</si>
  <si>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</si>
  <si>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</si>
  <si>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</si>
  <si>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</si>
  <si>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</si>
  <si>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</si>
  <si>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</si>
  <si>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</si>
  <si>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</si>
  <si>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</si>
  <si>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</si>
  <si>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</si>
  <si>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</si>
  <si>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</si>
  <si>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</si>
  <si>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</si>
  <si>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</si>
  <si>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</si>
  <si>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</si>
  <si>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</si>
  <si>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</si>
  <si>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</si>
  <si>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</si>
  <si>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</si>
  <si>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</si>
  <si>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</si>
  <si>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</si>
  <si>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</si>
  <si>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</si>
  <si>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</si>
  <si>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</si>
  <si>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</si>
  <si>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</si>
  <si>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</si>
  <si>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</si>
  <si>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</si>
  <si>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</si>
  <si>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</si>
  <si>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</si>
  <si>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</si>
  <si>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</si>
  <si>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</si>
  <si>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</si>
  <si>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</si>
  <si>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</si>
  <si>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</si>
  <si>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</si>
  <si>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</si>
  <si>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</si>
  <si>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</si>
  <si>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</si>
  <si>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</si>
  <si>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</si>
  <si>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</si>
  <si>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</si>
  <si>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</si>
  <si>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</si>
  <si>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</si>
  <si>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</si>
  <si>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</si>
  <si>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</si>
  <si>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</si>
  <si>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</si>
  <si>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</si>
  <si>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</si>
  <si>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</si>
  <si>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</si>
  <si>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</si>
  <si>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</si>
  <si>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</si>
  <si>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</si>
  <si>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</si>
  <si>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</si>
  <si>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</si>
  <si>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</si>
  <si>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</si>
  <si>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</si>
  <si>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</si>
  <si>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</si>
  <si>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</si>
  <si>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</si>
  <si>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</si>
  <si>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</si>
  <si>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</si>
  <si>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</si>
  <si>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</si>
  <si>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</si>
  <si>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</si>
  <si>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</si>
  <si>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</si>
  <si>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</si>
  <si>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</si>
  <si>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</si>
  <si>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</si>
  <si>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</si>
  <si>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</si>
  <si>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</si>
  <si>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</si>
  <si>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</si>
  <si>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</si>
  <si>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</si>
  <si>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</si>
  <si>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</si>
  <si>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</si>
  <si>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</si>
  <si>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</si>
  <si>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</si>
  <si>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</si>
  <si>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</si>
  <si>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</si>
  <si>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</si>
  <si>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</si>
  <si>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</si>
  <si>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</si>
  <si>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</si>
  <si>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</si>
  <si>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</si>
  <si>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</si>
  <si>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</si>
  <si>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</si>
  <si>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</si>
  <si>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</si>
  <si>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</si>
  <si>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</si>
  <si>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</si>
  <si>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</si>
  <si>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</si>
  <si>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</si>
  <si>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</si>
  <si>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</si>
  <si>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</si>
  <si>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</si>
  <si>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</si>
  <si>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</si>
  <si>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</si>
  <si>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</si>
  <si>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</si>
  <si>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</si>
  <si>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</si>
  <si>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</si>
  <si>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</si>
  <si>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</si>
  <si>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</si>
  <si>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</si>
  <si>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</si>
  <si>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</si>
  <si>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</si>
  <si>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</si>
  <si>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</si>
  <si>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</si>
  <si>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</si>
  <si>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</si>
  <si>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</si>
  <si>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</si>
  <si>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</si>
  <si>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</si>
  <si>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</si>
  <si>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</si>
  <si>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</si>
  <si>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</si>
  <si>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</si>
  <si>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</si>
  <si>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</si>
  <si>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</si>
  <si>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</si>
  <si>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</si>
  <si>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</si>
  <si>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</si>
  <si>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</si>
  <si>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</si>
  <si>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</si>
  <si>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</si>
  <si>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</si>
  <si>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</si>
  <si>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</si>
  <si>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</si>
  <si>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</si>
  <si>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</si>
  <si>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</si>
  <si>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</si>
  <si>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</si>
  <si>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</si>
  <si>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</si>
  <si>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</si>
  <si>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</si>
  <si>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</si>
  <si>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</si>
  <si>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</si>
  <si>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</si>
  <si>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</si>
  <si>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</si>
  <si>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</si>
  <si>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</si>
  <si>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</si>
  <si>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</si>
  <si>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</si>
  <si>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</si>
  <si>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</si>
  <si>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</si>
  <si>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</si>
  <si>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</si>
  <si>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</si>
  <si>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</si>
  <si>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</si>
  <si>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</si>
  <si>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</si>
  <si>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</si>
  <si>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</si>
  <si>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</si>
  <si>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</si>
  <si>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</si>
  <si>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</si>
  <si>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</si>
  <si>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</si>
  <si>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</si>
  <si>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</si>
  <si>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</si>
  <si>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</si>
  <si>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</si>
  <si>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</si>
  <si>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</si>
  <si>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</si>
  <si>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</si>
  <si>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</si>
  <si>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</si>
  <si>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</si>
  <si>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</si>
  <si>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</si>
  <si>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</si>
  <si>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</si>
  <si>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</si>
  <si>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</si>
  <si>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</si>
  <si>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</si>
  <si>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</si>
  <si>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</si>
  <si>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</si>
  <si>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</si>
  <si>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</si>
  <si>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</si>
  <si>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</si>
  <si>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</si>
  <si>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</si>
  <si>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</si>
  <si>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</si>
  <si>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</si>
  <si>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</si>
  <si>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</si>
  <si>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</si>
  <si>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</si>
  <si>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</si>
  <si>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</si>
  <si>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</si>
  <si>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</si>
  <si>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</si>
  <si>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</si>
  <si>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</si>
  <si>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</si>
  <si>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</si>
  <si>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</si>
  <si>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</si>
  <si>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</si>
  <si>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</si>
  <si>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</si>
  <si>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</si>
  <si>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</si>
  <si>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</si>
  <si>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</si>
  <si>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</si>
  <si>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</si>
  <si>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</si>
  <si>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</si>
  <si>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</si>
  <si>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</si>
  <si>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</si>
  <si>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</si>
  <si>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</si>
  <si>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</si>
  <si>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</si>
  <si>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</si>
  <si>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</si>
  <si>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</si>
  <si>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</si>
  <si>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</si>
  <si>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</si>
  <si>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</si>
  <si>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</si>
  <si>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</si>
  <si>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</si>
  <si>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</si>
  <si>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</si>
  <si>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</si>
  <si>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</si>
  <si>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</si>
  <si>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</si>
  <si>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</si>
  <si>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</si>
  <si>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</si>
  <si>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</si>
  <si>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</si>
  <si>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</si>
  <si>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</si>
  <si>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</si>
  <si>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</si>
  <si>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</si>
  <si>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</si>
  <si>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</si>
  <si>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</si>
  <si>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</si>
  <si>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</si>
  <si>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</si>
  <si>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</si>
  <si>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</si>
  <si>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</si>
  <si>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</si>
  <si>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</si>
  <si>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</si>
  <si>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</si>
  <si>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</si>
  <si>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</si>
  <si>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</si>
  <si>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</si>
  <si>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</si>
  <si>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</si>
  <si>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</si>
  <si>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</si>
  <si>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</si>
  <si>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</si>
  <si>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</si>
  <si>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</si>
  <si>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</si>
  <si>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</si>
  <si>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</si>
  <si>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</si>
  <si>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</si>
  <si>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</si>
  <si>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</si>
  <si>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</si>
  <si>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</si>
  <si>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</si>
  <si>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</si>
  <si>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</si>
  <si>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</si>
  <si>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</si>
  <si>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</si>
  <si>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</si>
  <si>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</si>
  <si>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</si>
  <si>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</si>
  <si>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</si>
  <si>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</si>
  <si>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</si>
  <si>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</si>
  <si>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</si>
  <si>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</si>
  <si>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</si>
  <si>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</si>
  <si>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</si>
  <si>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</si>
  <si>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</si>
  <si>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</si>
  <si>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</si>
  <si>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</si>
  <si>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</si>
  <si>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</si>
  <si>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</si>
  <si>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</si>
  <si>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</si>
  <si>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</si>
  <si>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</si>
  <si>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</si>
  <si>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</si>
  <si>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</si>
  <si>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</si>
  <si>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</si>
  <si>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</si>
  <si>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</si>
  <si>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</si>
  <si>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</si>
  <si>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</si>
  <si>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</si>
  <si>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</si>
  <si>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</si>
  <si>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</si>
  <si>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</si>
  <si>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</si>
  <si>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</si>
  <si>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</si>
  <si>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</si>
  <si>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</si>
  <si>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</si>
  <si>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</si>
  <si>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</si>
  <si>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</si>
  <si>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</si>
  <si>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</si>
  <si>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</si>
  <si>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</si>
  <si>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</si>
  <si>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</si>
  <si>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</si>
  <si>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</si>
  <si>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</si>
  <si>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</si>
  <si>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</si>
  <si>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</si>
  <si>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</si>
  <si>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</si>
  <si>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</si>
  <si>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</si>
  <si>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</si>
  <si>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</si>
  <si>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</si>
  <si>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</si>
  <si>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</si>
  <si>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</si>
  <si>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</si>
  <si>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</si>
  <si>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</si>
  <si>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</si>
  <si>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</si>
  <si>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</si>
  <si>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</si>
  <si>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</si>
  <si>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</si>
  <si>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</si>
  <si>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</si>
  <si>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</si>
  <si>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</si>
  <si>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</si>
  <si>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</si>
  <si>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</si>
  <si>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</si>
  <si>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</si>
  <si>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</si>
  <si>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</si>
  <si>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</si>
  <si>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</si>
  <si>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</si>
  <si>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</si>
  <si>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</si>
  <si>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</si>
  <si>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</si>
  <si>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</si>
  <si>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</si>
  <si>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</si>
  <si>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</si>
  <si>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</si>
  <si>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</si>
  <si>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</si>
  <si>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</si>
  <si>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</si>
  <si>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</si>
  <si>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</si>
  <si>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</si>
  <si>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</si>
  <si>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</si>
  <si>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</si>
  <si>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</si>
  <si>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</si>
  <si>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</si>
  <si>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</si>
  <si>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</si>
  <si>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</si>
  <si>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</si>
  <si>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</si>
  <si>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</si>
  <si>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</si>
  <si>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</si>
  <si>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</si>
  <si>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</si>
  <si>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</si>
  <si>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</si>
  <si>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</si>
  <si>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</si>
  <si>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</si>
  <si>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</si>
  <si>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</si>
  <si>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</si>
  <si>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</si>
  <si>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</si>
  <si>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</si>
  <si>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</si>
  <si>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</si>
  <si>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</si>
  <si>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</si>
  <si>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</si>
  <si>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</si>
  <si>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</si>
  <si>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</si>
  <si>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</si>
  <si>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</si>
  <si>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</si>
  <si>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</si>
  <si>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</si>
  <si>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</si>
  <si>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</si>
  <si>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</si>
  <si>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</si>
  <si>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</si>
  <si>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</si>
  <si>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</si>
  <si>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</si>
  <si>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</si>
  <si>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</si>
  <si>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</si>
  <si>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</si>
  <si>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</si>
  <si>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</si>
  <si>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</si>
  <si>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</si>
  <si>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</si>
  <si>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</si>
  <si>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</si>
  <si>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</si>
  <si>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</si>
  <si>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</si>
  <si>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</si>
  <si>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</si>
  <si>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</si>
  <si>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</si>
  <si>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</si>
  <si>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</si>
  <si>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</si>
  <si>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</si>
  <si>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</si>
  <si>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</si>
  <si>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</si>
  <si>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</si>
  <si>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</si>
  <si>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</si>
  <si>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</si>
  <si>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</si>
  <si>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</si>
  <si>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</si>
  <si>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</si>
  <si>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</si>
  <si>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</si>
  <si>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</si>
  <si>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</si>
  <si>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</si>
  <si>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</si>
  <si>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</si>
  <si>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</si>
  <si>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</si>
  <si>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</si>
  <si>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</si>
  <si>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</si>
  <si>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</si>
  <si>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</si>
  <si>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</si>
  <si>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</si>
  <si>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</si>
  <si>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</si>
  <si>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</si>
  <si>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</si>
  <si>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</si>
  <si>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</si>
  <si>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</si>
  <si>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</si>
  <si>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</si>
  <si>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</si>
  <si>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</si>
  <si>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</si>
  <si>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</si>
  <si>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</si>
  <si>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</si>
  <si>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</si>
  <si>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</si>
  <si>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</si>
  <si>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</si>
  <si>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</si>
  <si>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</si>
  <si>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</si>
  <si>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</si>
  <si>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</si>
  <si>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</si>
  <si>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</si>
  <si>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</si>
  <si>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</si>
  <si>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</si>
  <si>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</si>
  <si>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</si>
  <si>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</si>
  <si>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</si>
  <si>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</si>
  <si>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</si>
  <si>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</si>
  <si>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</si>
  <si>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</si>
  <si>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</si>
  <si>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</si>
  <si>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</si>
  <si>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</si>
  <si>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</si>
  <si>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</si>
  <si>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</si>
  <si>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</si>
  <si>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</si>
  <si>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</si>
  <si>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</si>
  <si>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</si>
  <si>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</si>
  <si>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</si>
  <si>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</si>
  <si>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</si>
  <si>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</si>
  <si>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</si>
  <si>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</si>
  <si>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</si>
  <si>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</si>
  <si>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</si>
  <si>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</si>
  <si>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</si>
  <si>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</si>
  <si>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</si>
  <si>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</si>
  <si>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</si>
  <si>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</si>
  <si>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</si>
  <si>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</si>
  <si>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</si>
  <si>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</si>
  <si>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</si>
  <si>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</si>
  <si>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</si>
  <si>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</si>
  <si>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</si>
  <si>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</si>
  <si>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</si>
  <si>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</si>
  <si>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</si>
  <si>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</si>
  <si>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</si>
  <si>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</si>
  <si>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</si>
  <si>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</si>
  <si>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</si>
  <si>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</si>
  <si>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</si>
  <si>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</si>
  <si>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</si>
  <si>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</si>
  <si>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</si>
  <si>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</si>
  <si>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</si>
  <si>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</si>
  <si>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</si>
  <si>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</si>
  <si>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</si>
  <si>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</si>
  <si>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</si>
  <si>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</si>
  <si>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</si>
  <si>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</si>
  <si>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</si>
  <si>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</si>
  <si>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</si>
  <si>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</si>
  <si>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</si>
  <si>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</si>
  <si>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</si>
  <si>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</si>
  <si>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</si>
  <si>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</si>
  <si>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</si>
  <si>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</si>
  <si>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</si>
  <si>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</si>
  <si>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</si>
  <si>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</si>
  <si>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</si>
  <si>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</si>
  <si>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</si>
  <si>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</si>
  <si>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</si>
  <si>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</si>
  <si>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</si>
  <si>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</si>
  <si>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</si>
  <si>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</si>
  <si>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</si>
  <si>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</si>
  <si>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</si>
  <si>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</si>
  <si>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</si>
  <si>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</si>
  <si>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</si>
  <si>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</si>
  <si>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</si>
  <si>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</si>
  <si>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</si>
  <si>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</si>
  <si>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</si>
  <si>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</si>
  <si>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</si>
  <si>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</si>
  <si>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</si>
  <si>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</si>
  <si>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</si>
  <si>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</si>
  <si>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</si>
  <si>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</si>
  <si>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</si>
  <si>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</si>
  <si>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</si>
  <si>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</si>
  <si>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</si>
  <si>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</si>
  <si>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</si>
  <si>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</si>
  <si>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</si>
  <si>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</si>
  <si>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</si>
  <si>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</si>
  <si>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</si>
  <si>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</si>
  <si>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</si>
  <si>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</si>
  <si>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</si>
  <si>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</si>
  <si>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</si>
  <si>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</si>
  <si>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</si>
  <si>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</si>
  <si>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</si>
  <si>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</si>
  <si>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</si>
  <si>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</si>
  <si>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</si>
  <si>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</si>
  <si>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</si>
  <si>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</si>
  <si>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</si>
  <si>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</si>
  <si>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</si>
  <si>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</si>
  <si>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</si>
  <si>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</si>
  <si>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</si>
  <si>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</si>
  <si>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</si>
  <si>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</si>
  <si>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</si>
  <si>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</si>
  <si>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</si>
  <si>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</si>
  <si>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</si>
  <si>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</si>
  <si>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</si>
  <si>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</si>
  <si>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</si>
  <si>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</si>
  <si>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</si>
  <si>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</si>
  <si>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</si>
  <si>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</si>
  <si>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</si>
  <si>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</si>
  <si>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</si>
  <si>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</si>
  <si>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</si>
  <si>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</si>
  <si>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</si>
  <si>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</si>
  <si>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</si>
  <si>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</si>
  <si>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</si>
  <si>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</si>
  <si>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</si>
  <si>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</si>
  <si>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</si>
  <si>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</si>
  <si>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</si>
  <si>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</si>
  <si>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</si>
  <si>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</si>
  <si>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</si>
  <si>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</si>
  <si>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</si>
  <si>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</si>
  <si>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</si>
  <si>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</si>
  <si>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</si>
  <si>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</si>
  <si>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</si>
  <si>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</si>
  <si>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</si>
  <si>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</si>
  <si>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</si>
  <si>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</si>
  <si>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</si>
  <si>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</si>
  <si>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</si>
  <si>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</si>
  <si>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</si>
  <si>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</si>
  <si>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</si>
  <si>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</si>
  <si>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</si>
  <si>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</si>
  <si>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</si>
  <si>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</si>
  <si>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</si>
  <si>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</si>
  <si>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</si>
  <si>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</si>
  <si>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</si>
  <si>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</si>
  <si>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</si>
  <si>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</si>
  <si>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</si>
  <si>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</si>
  <si>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</si>
  <si>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</si>
  <si>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</si>
  <si>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</si>
  <si>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</si>
  <si>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</si>
  <si>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</si>
  <si>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</si>
  <si>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</si>
  <si>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</si>
  <si>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</si>
  <si>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</si>
  <si>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</si>
  <si>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</si>
  <si>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</si>
  <si>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</si>
  <si>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</si>
  <si>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</si>
  <si>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</si>
  <si>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</si>
  <si>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</si>
  <si>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</si>
  <si>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</si>
  <si>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</si>
  <si>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</si>
  <si>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</si>
  <si>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</si>
  <si>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</si>
  <si>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</si>
  <si>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</si>
  <si>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</si>
  <si>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</si>
  <si>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</si>
  <si>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</si>
  <si>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</si>
  <si>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</si>
  <si>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</si>
  <si>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</si>
  <si>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</si>
  <si>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</si>
  <si>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</si>
  <si>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</si>
  <si>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</si>
  <si>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</si>
  <si>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</si>
  <si>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</si>
  <si>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</si>
  <si>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</si>
  <si>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</si>
  <si>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</si>
  <si>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</si>
  <si>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</si>
  <si>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</si>
  <si>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</si>
  <si>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</si>
  <si>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</si>
  <si>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</si>
  <si>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</si>
  <si>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</si>
  <si>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</si>
  <si>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</si>
  <si>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</si>
  <si>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</si>
  <si>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</si>
  <si>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</si>
  <si>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</si>
  <si>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</si>
  <si>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</si>
  <si>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</si>
  <si>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</si>
  <si>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</si>
  <si>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</si>
  <si>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</si>
  <si>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</si>
  <si>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</si>
  <si>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</si>
  <si>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</si>
  <si>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</si>
  <si>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</si>
  <si>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</si>
  <si>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</si>
  <si>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</si>
  <si>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</si>
  <si>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</si>
  <si>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</si>
  <si>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</si>
  <si>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</si>
  <si>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</si>
  <si>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</si>
  <si>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</si>
  <si>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</si>
  <si>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</si>
  <si>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</si>
  <si>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</si>
  <si>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</si>
  <si>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</si>
  <si>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</si>
  <si>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</si>
  <si>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</si>
  <si>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</si>
  <si>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</si>
  <si>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</si>
  <si>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</si>
  <si>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</si>
  <si>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</si>
  <si>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</si>
  <si>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</si>
  <si>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</si>
  <si>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</si>
  <si>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</si>
  <si>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</si>
  <si>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</si>
  <si>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</si>
  <si>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</si>
  <si>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</si>
  <si>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</si>
  <si>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</si>
  <si>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</si>
  <si>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</si>
  <si>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</si>
  <si>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</si>
  <si>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</si>
  <si>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</si>
  <si>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</si>
  <si>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</si>
  <si>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</si>
  <si>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</si>
  <si>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</si>
  <si>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</si>
  <si>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</si>
  <si>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</si>
  <si>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</si>
  <si>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</si>
  <si>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</si>
  <si>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</si>
  <si>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</si>
  <si>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</si>
  <si>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</si>
  <si>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</si>
  <si>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</si>
  <si>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</si>
  <si>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</si>
  <si>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</si>
  <si>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</si>
  <si>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</si>
  <si>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</si>
  <si>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</si>
  <si>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</si>
  <si>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</si>
  <si>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</si>
  <si>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</si>
  <si>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</si>
  <si>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</si>
  <si>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</si>
  <si>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</si>
  <si>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</si>
  <si>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</si>
  <si>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</si>
  <si>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</si>
  <si>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</si>
  <si>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</si>
  <si>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</si>
  <si>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</si>
  <si>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</si>
  <si>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</si>
  <si>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</si>
  <si>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</si>
  <si>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</si>
  <si>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</si>
  <si>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</si>
  <si>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</si>
  <si>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</si>
  <si>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</si>
  <si>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</si>
  <si>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</si>
  <si>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</si>
  <si>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</si>
  <si>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</si>
  <si>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</si>
  <si>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</si>
  <si>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</si>
  <si>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</si>
  <si>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</si>
  <si>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</si>
  <si>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</si>
  <si>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</si>
  <si>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</si>
  <si>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</si>
  <si>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</si>
  <si>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</si>
  <si>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</si>
  <si>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</si>
  <si>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</si>
  <si>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</si>
  <si>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</si>
  <si>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</si>
  <si>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</si>
  <si>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</si>
  <si>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</si>
  <si>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</si>
  <si>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</si>
  <si>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</si>
  <si>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</si>
  <si>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</si>
  <si>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</si>
  <si>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</si>
  <si>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</si>
  <si>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</si>
  <si>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</si>
  <si>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</si>
  <si>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</si>
  <si>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</si>
  <si>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</si>
  <si>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</si>
  <si>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</si>
  <si>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</si>
  <si>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</si>
  <si>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</si>
  <si>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</si>
  <si>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</si>
  <si>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</si>
  <si>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</si>
  <si>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</si>
  <si>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</si>
  <si>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</si>
  <si>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</si>
  <si>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</si>
  <si>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</si>
  <si>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</si>
  <si>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</si>
  <si>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</si>
  <si>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</si>
  <si>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</si>
  <si>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</si>
  <si>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</si>
  <si>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</si>
  <si>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</si>
  <si>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</si>
  <si>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</si>
  <si>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</si>
  <si>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</si>
  <si>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</si>
  <si>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</si>
  <si>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</si>
  <si>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</si>
  <si>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</si>
  <si>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</si>
  <si>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</si>
  <si>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</si>
  <si>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</si>
  <si>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</si>
  <si>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</si>
  <si>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</si>
  <si>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</si>
  <si>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</si>
  <si>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</si>
  <si>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</si>
  <si>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</si>
  <si>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</si>
  <si>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</si>
  <si>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</si>
  <si>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</si>
  <si>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</si>
  <si>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</si>
  <si>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</si>
  <si>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</si>
  <si>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</si>
  <si>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</si>
  <si>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</si>
  <si>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</si>
  <si>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</si>
  <si>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</si>
  <si>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</si>
  <si>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</si>
  <si>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</si>
  <si>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</si>
  <si>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</si>
  <si>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</si>
  <si>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</si>
  <si>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</si>
  <si>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</si>
  <si>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</si>
  <si>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</si>
  <si>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</si>
  <si>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</si>
  <si>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</si>
  <si>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</si>
  <si>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</si>
  <si>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</si>
  <si>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</si>
  <si>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</si>
  <si>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</si>
  <si>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</si>
  <si>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</si>
  <si>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</si>
  <si>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</si>
  <si>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</si>
  <si>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</si>
  <si>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</si>
  <si>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</si>
  <si>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</si>
  <si>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</si>
  <si>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</si>
  <si>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</si>
  <si>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</si>
  <si>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</si>
  <si>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</si>
  <si>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</si>
  <si>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</si>
  <si>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</si>
  <si>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</si>
  <si>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</si>
  <si>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</si>
  <si>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</si>
  <si>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</si>
  <si>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</si>
  <si>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</si>
  <si>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</si>
  <si>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</si>
  <si>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</si>
  <si>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</si>
  <si>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</si>
  <si>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</si>
  <si>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</si>
  <si>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</si>
  <si>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</si>
  <si>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</si>
  <si>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</si>
  <si>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</si>
  <si>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</si>
  <si>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</si>
  <si>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</si>
  <si>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</si>
  <si>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</si>
  <si>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</si>
  <si>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</si>
  <si>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</si>
  <si>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</si>
  <si>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</si>
  <si>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</si>
  <si>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</si>
  <si>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</si>
  <si>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</si>
  <si>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</si>
  <si>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</si>
  <si>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</si>
  <si>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</si>
  <si>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</si>
  <si>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</si>
  <si>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</si>
  <si>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</si>
  <si>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</si>
  <si>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</si>
  <si>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</si>
  <si>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</si>
  <si>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</si>
  <si>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</si>
  <si>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</si>
  <si>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</si>
  <si>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</si>
  <si>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</si>
  <si>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</si>
  <si>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</si>
  <si>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</si>
  <si>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</si>
  <si>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</si>
  <si>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</si>
  <si>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</si>
  <si>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</si>
  <si>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</si>
  <si>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</si>
  <si>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</si>
  <si>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</si>
  <si>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</si>
  <si>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</si>
  <si>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</si>
  <si>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</si>
  <si>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</si>
  <si>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</si>
  <si>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</si>
  <si>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</si>
  <si>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</si>
  <si>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</si>
  <si>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</si>
  <si>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</si>
  <si>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</si>
  <si>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</si>
  <si>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</si>
  <si>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</si>
  <si>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</si>
  <si>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</si>
  <si>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</si>
  <si>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</si>
  <si>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</si>
  <si>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</si>
  <si>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</si>
  <si>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</si>
  <si>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</si>
  <si>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</si>
  <si>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</si>
  <si>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</si>
  <si>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</si>
  <si>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</si>
  <si>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</si>
  <si>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</si>
  <si>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</si>
  <si>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</si>
  <si>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</si>
  <si>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</si>
  <si>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</si>
  <si>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</si>
  <si>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</si>
  <si>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</si>
  <si>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</si>
  <si>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</si>
  <si>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</si>
  <si>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</si>
  <si>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</si>
  <si>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</si>
  <si>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</si>
  <si>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</si>
  <si>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</si>
  <si>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</si>
  <si>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</si>
  <si>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</si>
  <si>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</si>
  <si>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</si>
  <si>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</si>
  <si>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</si>
  <si>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</si>
  <si>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</si>
  <si>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</si>
  <si>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</si>
  <si>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</si>
  <si>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</si>
  <si>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</si>
  <si>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</si>
  <si>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</si>
  <si>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</si>
  <si>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</si>
  <si>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</si>
  <si>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</si>
  <si>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</si>
  <si>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</si>
  <si>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</si>
  <si>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</si>
  <si>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</si>
  <si>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</si>
  <si>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</si>
  <si>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</si>
  <si>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</si>
  <si>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</si>
  <si>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</si>
  <si>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</si>
  <si>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</si>
  <si>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</si>
  <si>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</si>
  <si>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</si>
  <si>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</si>
  <si>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</si>
  <si>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</si>
  <si>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</si>
  <si>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</si>
  <si>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</si>
  <si>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</si>
  <si>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</si>
  <si>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</si>
  <si>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</si>
  <si>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</si>
  <si>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</si>
  <si>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</si>
  <si>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</si>
  <si>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</si>
  <si>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</si>
  <si>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</si>
  <si>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</si>
  <si>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</si>
  <si>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</si>
  <si>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</si>
  <si>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</si>
  <si>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</si>
  <si>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</si>
  <si>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</si>
  <si>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</si>
  <si>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</si>
  <si>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</si>
  <si>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</si>
  <si>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</si>
  <si>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</si>
  <si>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</si>
  <si>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</si>
  <si>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</si>
  <si>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</si>
  <si>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</si>
  <si>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</si>
  <si>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</si>
  <si>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</si>
  <si>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</si>
  <si>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</si>
  <si>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</si>
  <si>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</si>
  <si>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</si>
  <si>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</si>
  <si>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</si>
  <si>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</si>
  <si>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</si>
  <si>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</si>
  <si>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</si>
  <si>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</si>
  <si>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</si>
  <si>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</si>
  <si>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</si>
  <si>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</si>
  <si>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</si>
  <si>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</si>
  <si>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</si>
  <si>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</si>
  <si>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</si>
  <si>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</si>
  <si>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</si>
  <si>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</si>
  <si>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</si>
  <si>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</si>
  <si>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</si>
  <si>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</si>
  <si>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</si>
  <si>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</si>
  <si>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</si>
  <si>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</si>
  <si>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</si>
  <si>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</si>
  <si>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</si>
  <si>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</si>
  <si>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</si>
  <si>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</si>
  <si>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</si>
  <si>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</si>
  <si>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</si>
  <si>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</si>
  <si>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</si>
  <si>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</si>
  <si>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</si>
  <si>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</si>
  <si>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</si>
  <si>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</si>
  <si>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</si>
  <si>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</si>
  <si>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</si>
  <si>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</si>
  <si>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</si>
  <si>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</si>
  <si>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</si>
  <si>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</si>
  <si>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</si>
  <si>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</si>
  <si>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</si>
  <si>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</si>
  <si>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</si>
  <si>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</si>
  <si>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</si>
  <si>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</si>
  <si>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</si>
  <si>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</si>
  <si>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</si>
  <si>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</si>
  <si>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</si>
  <si>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</si>
  <si>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</si>
  <si>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</si>
  <si>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</si>
  <si>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</si>
  <si>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</si>
  <si>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</si>
  <si>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</si>
  <si>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</si>
  <si>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</si>
  <si>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</si>
  <si>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</si>
  <si>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</si>
  <si>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</si>
  <si>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</si>
  <si>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</si>
  <si>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</si>
  <si>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</si>
  <si>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</si>
  <si>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</si>
  <si>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</si>
  <si>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</si>
  <si>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</si>
  <si>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</si>
  <si>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</si>
  <si>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</si>
  <si>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</si>
  <si>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</si>
  <si>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</si>
  <si>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</si>
  <si>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</si>
  <si>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</si>
  <si>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</si>
  <si>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</si>
  <si>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</si>
  <si>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</si>
  <si>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</si>
  <si>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</si>
  <si>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</si>
  <si>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</si>
  <si>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</si>
  <si>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</si>
  <si>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</si>
  <si>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</si>
  <si>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</si>
  <si>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</si>
  <si>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</si>
  <si>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</si>
  <si>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</si>
  <si>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</si>
  <si>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</si>
  <si>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</si>
  <si>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</si>
  <si>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</si>
  <si>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</si>
  <si>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</si>
  <si>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</si>
  <si>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</si>
  <si>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</si>
  <si>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</si>
  <si>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</si>
  <si>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</si>
  <si>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</si>
  <si>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</si>
  <si>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</si>
  <si>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</si>
  <si>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</si>
  <si>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</si>
  <si>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</si>
  <si>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</si>
  <si>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</si>
  <si>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</si>
  <si>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</si>
  <si>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</si>
  <si>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</si>
  <si>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</si>
  <si>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</si>
  <si>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</si>
  <si>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</si>
  <si>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</si>
  <si>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</si>
  <si>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</si>
  <si>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</si>
  <si>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</si>
  <si>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</si>
  <si>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</si>
  <si>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</si>
  <si>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</si>
  <si>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</si>
  <si>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</si>
  <si>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</si>
  <si>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</si>
  <si>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</si>
  <si>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</si>
  <si>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</si>
  <si>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</si>
  <si>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</si>
  <si>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</si>
  <si>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</si>
  <si>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</si>
  <si>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</si>
  <si>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</si>
  <si>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</si>
  <si>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</si>
  <si>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</si>
  <si>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</si>
  <si>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</si>
  <si>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</si>
  <si>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</si>
  <si>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</si>
  <si>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</si>
  <si>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</si>
  <si>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</si>
  <si>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</si>
  <si>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</si>
  <si>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</si>
  <si>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</si>
  <si>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</si>
  <si>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</si>
  <si>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</si>
  <si>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</si>
  <si>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</si>
  <si>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</si>
  <si>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</si>
  <si>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</si>
  <si>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</si>
  <si>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</si>
  <si>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</si>
  <si>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</si>
  <si>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</si>
  <si>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</si>
  <si>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</si>
  <si>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</si>
  <si>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</si>
  <si>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</si>
  <si>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</si>
  <si>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</si>
  <si>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</si>
  <si>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</si>
  <si>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</si>
  <si>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</si>
  <si>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</si>
  <si>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</si>
  <si>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</si>
  <si>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</si>
  <si>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</si>
  <si>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</si>
  <si>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</si>
  <si>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</si>
  <si>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</si>
  <si>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</si>
  <si>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</si>
  <si>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</si>
  <si>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</si>
  <si>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</si>
  <si>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</si>
  <si>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</si>
  <si>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</si>
  <si>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</si>
  <si>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</si>
  <si>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</si>
  <si>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</si>
  <si>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</si>
  <si>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</si>
  <si>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</si>
  <si>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</si>
  <si>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</si>
  <si>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</si>
  <si>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</si>
  <si>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</si>
  <si>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</si>
  <si>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</si>
  <si>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</si>
  <si>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</si>
  <si>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</si>
  <si>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</si>
  <si>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</si>
  <si>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</si>
  <si>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</si>
  <si>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</si>
  <si>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</si>
  <si>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</si>
  <si>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</si>
  <si>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</si>
  <si>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</si>
  <si>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</si>
  <si>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</si>
  <si>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</si>
  <si>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</si>
  <si>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</si>
  <si>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</si>
  <si>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</si>
  <si>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</si>
  <si>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</si>
  <si>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</si>
  <si>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</si>
  <si>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</si>
  <si>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</si>
  <si>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</si>
  <si>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</si>
  <si>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</si>
  <si>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</si>
  <si>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</si>
  <si>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</si>
  <si>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</si>
  <si>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</si>
  <si>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</si>
  <si>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</si>
  <si>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</si>
  <si>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</si>
  <si>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</si>
  <si>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</si>
  <si>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</si>
  <si>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</si>
  <si>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</si>
  <si>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</si>
  <si>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</si>
  <si>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</si>
  <si>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</si>
  <si>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</si>
  <si>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</si>
  <si>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</si>
  <si>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</si>
  <si>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</si>
  <si>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</si>
  <si>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</si>
  <si>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</si>
  <si>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</si>
  <si>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</si>
  <si>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</si>
  <si>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</si>
  <si>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</si>
  <si>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</si>
  <si>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</si>
  <si>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</si>
  <si>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</si>
  <si>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</si>
  <si>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</si>
  <si>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</si>
  <si>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</si>
  <si>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</si>
  <si>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</si>
  <si>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</si>
  <si>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</si>
  <si>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</si>
  <si>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</si>
  <si>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</si>
  <si>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</si>
  <si>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</si>
  <si>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</si>
  <si>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</si>
  <si>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</si>
  <si>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</si>
  <si>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</si>
  <si>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</si>
  <si>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</si>
  <si>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</si>
  <si>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</si>
  <si>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</si>
  <si>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</si>
  <si>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</si>
  <si>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</si>
  <si>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</si>
  <si>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</si>
  <si>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</si>
  <si>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</si>
  <si>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</si>
  <si>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</si>
  <si>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</si>
  <si>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</si>
  <si>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</si>
  <si>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</si>
  <si>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</si>
  <si>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</si>
  <si>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</si>
  <si>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</si>
  <si>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</si>
  <si>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</si>
  <si>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</si>
  <si>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</si>
  <si>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</si>
  <si>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</si>
  <si>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</si>
  <si>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</si>
  <si>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</si>
  <si>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</si>
  <si>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</si>
  <si>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</si>
  <si>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</si>
  <si>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</si>
  <si>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</si>
  <si>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</si>
  <si>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</si>
  <si>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</si>
  <si>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</si>
  <si>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</si>
  <si>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</si>
  <si>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</si>
  <si>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</si>
  <si>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</si>
  <si>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</si>
  <si>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</si>
  <si>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</si>
  <si>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</si>
  <si>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</si>
  <si>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</si>
  <si>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</si>
  <si>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</si>
  <si>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</si>
  <si>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</si>
  <si>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</si>
  <si>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</si>
  <si>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</si>
  <si>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</si>
  <si>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</si>
  <si>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</si>
  <si>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</si>
  <si>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</si>
  <si>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</si>
  <si>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</si>
  <si>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</si>
  <si>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</si>
  <si>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</si>
  <si>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</si>
  <si>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</si>
  <si>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</si>
  <si>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</si>
  <si>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</si>
  <si>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</si>
  <si>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</si>
  <si>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</si>
  <si>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</si>
  <si>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</si>
  <si>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</si>
  <si>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</si>
  <si>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</si>
  <si>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</si>
  <si>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</si>
  <si>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</si>
  <si>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</si>
  <si>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</si>
  <si>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</si>
  <si>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</si>
  <si>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</si>
  <si>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</si>
  <si>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</si>
  <si>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</si>
  <si>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</si>
  <si>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</si>
  <si>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</si>
  <si>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</si>
  <si>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</si>
  <si>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</si>
  <si>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</si>
  <si>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</si>
  <si>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</si>
  <si>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</si>
  <si>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</si>
  <si>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</si>
  <si>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</si>
  <si>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</si>
  <si>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</si>
  <si>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</si>
  <si>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</si>
  <si>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</si>
  <si>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</si>
  <si>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</si>
  <si>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</si>
  <si>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</si>
  <si>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</si>
  <si>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</si>
  <si>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</si>
  <si>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</si>
  <si>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</si>
  <si>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</si>
  <si>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</si>
  <si>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</si>
  <si>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</si>
  <si>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</si>
  <si>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</si>
  <si>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</si>
  <si>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</si>
  <si>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</si>
  <si>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</si>
  <si>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</si>
  <si>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</si>
  <si>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</si>
  <si>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</si>
  <si>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</si>
  <si>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</si>
  <si>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</si>
  <si>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</si>
  <si>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</si>
  <si>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</si>
  <si>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</si>
  <si>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</si>
  <si>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</si>
  <si>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</si>
  <si>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</si>
  <si>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</si>
  <si>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</si>
  <si>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</si>
  <si>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</si>
  <si>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</si>
  <si>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</si>
  <si>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</si>
  <si>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</si>
  <si>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</si>
  <si>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</si>
  <si>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</si>
  <si>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</si>
  <si>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</si>
  <si>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</si>
  <si>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</si>
  <si>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</si>
  <si>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</si>
  <si>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</si>
  <si>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</si>
  <si>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</si>
  <si>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</si>
  <si>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</si>
  <si>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</si>
  <si>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</si>
  <si>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</si>
  <si>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</si>
  <si>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</si>
  <si>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</si>
  <si>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</si>
  <si>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</si>
  <si>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</si>
  <si>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</si>
  <si>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</si>
  <si>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</si>
  <si>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</si>
  <si>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</si>
  <si>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</si>
  <si>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</si>
  <si>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</si>
  <si>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</si>
  <si>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</si>
  <si>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</si>
  <si>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</si>
  <si>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</si>
  <si>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</si>
  <si>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</si>
  <si>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</si>
  <si>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</si>
  <si>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</si>
  <si>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</si>
  <si>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</si>
  <si>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</si>
  <si>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</si>
  <si>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</si>
  <si>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</si>
  <si>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</si>
  <si>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</si>
  <si>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</si>
  <si>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</si>
  <si>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</si>
  <si>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</si>
  <si>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</si>
  <si>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</si>
  <si>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</si>
  <si>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</si>
  <si>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</si>
  <si>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</si>
  <si>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</si>
  <si>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</si>
  <si>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</si>
  <si>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</si>
  <si>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</si>
  <si>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</si>
  <si>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</si>
  <si>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</si>
  <si>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</si>
  <si>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</si>
  <si>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</si>
  <si>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</si>
  <si>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</si>
  <si>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</si>
  <si>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</si>
  <si>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</si>
  <si>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</si>
  <si>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</si>
  <si>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</si>
  <si>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</si>
  <si>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</si>
  <si>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</si>
  <si>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</si>
  <si>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</si>
  <si>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</si>
  <si>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</si>
  <si>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</si>
  <si>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</si>
  <si>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</si>
  <si>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</si>
  <si>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</si>
  <si>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</si>
  <si>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</si>
  <si>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</si>
  <si>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</si>
  <si>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</si>
  <si>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</si>
  <si>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</si>
  <si>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</si>
  <si>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</si>
  <si>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</si>
  <si>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</si>
  <si>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</si>
  <si>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</si>
  <si>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</si>
  <si>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</si>
  <si>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</si>
  <si>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</si>
  <si>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</si>
  <si>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</si>
  <si>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</si>
  <si>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</si>
  <si>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</si>
  <si>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</si>
  <si>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</si>
  <si>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</si>
  <si>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</si>
  <si>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</si>
  <si>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</si>
  <si>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</si>
  <si>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</si>
  <si>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</si>
  <si>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</si>
  <si>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</si>
  <si>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</si>
  <si>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</si>
  <si>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</si>
  <si>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</si>
  <si>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</si>
  <si>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</si>
  <si>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</si>
  <si>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</si>
  <si>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</si>
  <si>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</si>
  <si>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</si>
  <si>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</si>
  <si>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</si>
  <si>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</si>
  <si>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</si>
  <si>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</si>
  <si>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</si>
  <si>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</si>
  <si>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</si>
  <si>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</si>
  <si>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</si>
  <si>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</si>
  <si>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</si>
  <si>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</si>
  <si>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</si>
  <si>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</si>
  <si>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</si>
  <si>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</si>
  <si>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</si>
  <si>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</si>
  <si>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</si>
  <si>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</si>
  <si>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</si>
  <si>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</si>
  <si>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</si>
  <si>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</si>
  <si>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</si>
  <si>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</si>
  <si>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</si>
  <si>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</si>
  <si>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</si>
  <si>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</si>
  <si>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</si>
  <si>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</si>
  <si>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</si>
  <si>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</si>
  <si>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</si>
  <si>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</si>
  <si>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</si>
  <si>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</si>
  <si>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</si>
  <si>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</si>
  <si>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</si>
  <si>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</si>
  <si>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</si>
  <si>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</si>
  <si>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</si>
  <si>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</si>
  <si>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</si>
  <si>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</si>
  <si>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</si>
  <si>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</si>
  <si>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</si>
  <si>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</si>
  <si>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</si>
  <si>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</si>
  <si>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</si>
  <si>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</si>
  <si>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</si>
  <si>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</si>
  <si>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</si>
  <si>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</si>
  <si>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</si>
  <si>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</si>
  <si>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</si>
  <si>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</si>
  <si>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</si>
  <si>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</si>
  <si>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</si>
  <si>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</si>
  <si>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</si>
  <si>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</si>
  <si>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</si>
  <si>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</si>
  <si>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</si>
  <si>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</si>
  <si>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</si>
  <si>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</si>
  <si>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</si>
  <si>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</si>
  <si>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</si>
  <si>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</si>
  <si>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</si>
  <si>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</si>
  <si>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</si>
  <si>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</si>
  <si>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</si>
  <si>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</si>
  <si>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</si>
  <si>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</si>
  <si>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</si>
  <si>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</si>
  <si>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</si>
  <si>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</si>
  <si>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</si>
  <si>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</si>
  <si>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</si>
  <si>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</si>
  <si>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</si>
  <si>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</si>
  <si>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</si>
  <si>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</si>
  <si>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</si>
  <si>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</si>
  <si>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</si>
  <si>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</si>
  <si>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</si>
  <si>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</si>
  <si>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</si>
  <si>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</si>
  <si>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</si>
  <si>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</si>
  <si>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</si>
  <si>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</si>
  <si>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</si>
  <si>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</si>
  <si>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</si>
  <si>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</si>
  <si>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</si>
  <si>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</si>
  <si>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</si>
  <si>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</si>
  <si>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</si>
  <si>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</si>
  <si>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</si>
  <si>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</si>
  <si>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</si>
  <si>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</si>
  <si>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</si>
  <si>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</si>
  <si>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</si>
  <si>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</si>
  <si>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</si>
  <si>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</si>
  <si>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</si>
  <si>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</si>
  <si>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</si>
  <si>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</si>
  <si>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</si>
  <si>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</si>
  <si>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</si>
  <si>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</si>
  <si>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</si>
  <si>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</si>
  <si>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</si>
  <si>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</si>
  <si>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</si>
  <si>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</si>
  <si>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</si>
  <si>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</si>
  <si>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</si>
  <si>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</si>
  <si>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</si>
  <si>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</si>
  <si>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</si>
  <si>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</si>
  <si>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</si>
  <si>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</si>
  <si>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</si>
  <si>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</si>
  <si>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</si>
  <si>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</si>
  <si>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</si>
  <si>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</si>
  <si>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</si>
  <si>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</si>
  <si>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</si>
  <si>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</si>
  <si>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</si>
  <si>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</si>
  <si>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</si>
  <si>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</si>
  <si>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</si>
  <si>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</si>
  <si>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</si>
  <si>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</si>
  <si>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</si>
  <si>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</si>
  <si>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</si>
  <si>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</si>
  <si>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</si>
  <si>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</si>
  <si>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</si>
  <si>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</si>
  <si>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</si>
  <si>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</si>
  <si>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</si>
  <si>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</si>
  <si>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</si>
  <si>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</si>
  <si>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</si>
  <si>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</si>
  <si>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</si>
  <si>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</si>
  <si>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</si>
  <si>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</si>
  <si>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</si>
  <si>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</si>
  <si>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</si>
  <si>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</si>
  <si>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</si>
  <si>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</si>
  <si>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</si>
  <si>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</si>
  <si>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</si>
  <si>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</si>
  <si>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</si>
  <si>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</si>
  <si>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</si>
  <si>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</si>
  <si>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</si>
  <si>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</si>
  <si>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</si>
  <si>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</si>
  <si>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</si>
  <si>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</si>
  <si>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</si>
  <si>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</si>
  <si>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</si>
  <si>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</si>
  <si>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</si>
  <si>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</si>
  <si>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</si>
  <si>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</si>
  <si>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</si>
  <si>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</si>
  <si>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</si>
  <si>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</si>
  <si>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</si>
  <si>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</si>
  <si>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</si>
  <si>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</si>
  <si>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</si>
  <si>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</si>
  <si>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</si>
  <si>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</si>
  <si>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</si>
  <si>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</si>
  <si>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</si>
  <si>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</si>
  <si>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</si>
  <si>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</si>
  <si>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</si>
  <si>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</si>
  <si>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</si>
  <si>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</si>
  <si>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</si>
  <si>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</si>
  <si>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</si>
  <si>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</si>
  <si>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</si>
  <si>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</si>
  <si>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</si>
  <si>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</si>
  <si>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</si>
  <si>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</si>
  <si>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</si>
  <si>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</si>
  <si>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</si>
  <si>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</si>
  <si>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</si>
  <si>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</si>
  <si>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</si>
  <si>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</si>
  <si>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</si>
  <si>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</si>
  <si>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</si>
  <si>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</si>
  <si>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</si>
  <si>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</si>
  <si>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</si>
  <si>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</si>
  <si>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</si>
  <si>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</si>
  <si>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</si>
  <si>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</si>
  <si>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</si>
  <si>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</si>
  <si>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</si>
  <si>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</si>
  <si>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</si>
  <si>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</si>
  <si>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</si>
  <si>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</si>
  <si>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</si>
  <si>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</si>
  <si>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</si>
  <si>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</si>
  <si>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</si>
  <si>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</si>
  <si>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</si>
  <si>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</si>
  <si>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</si>
  <si>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</si>
  <si>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</si>
  <si>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</si>
  <si>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</si>
  <si>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</si>
  <si>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</si>
  <si>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</si>
  <si>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</si>
  <si>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</si>
  <si>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</si>
  <si>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</si>
  <si>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</si>
  <si>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</si>
  <si>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</si>
  <si>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</si>
  <si>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</si>
  <si>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</si>
  <si>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</si>
  <si>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</si>
  <si>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</si>
  <si>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</si>
  <si>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</si>
  <si>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</si>
  <si>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</si>
  <si>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</si>
  <si>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</si>
  <si>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</si>
  <si>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</si>
  <si>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</si>
  <si>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</si>
  <si>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</si>
  <si>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</si>
  <si>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</si>
  <si>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</si>
  <si>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</si>
  <si>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</si>
  <si>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</si>
  <si>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</si>
  <si>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</si>
  <si>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</si>
  <si>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</si>
  <si>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</si>
  <si>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</si>
  <si>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</si>
  <si>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</si>
  <si>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</si>
  <si>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</si>
  <si>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</si>
  <si>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</si>
  <si>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</si>
  <si>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</si>
  <si>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</si>
  <si>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</si>
  <si>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</si>
  <si>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</si>
  <si>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</si>
  <si>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</si>
  <si>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</si>
  <si>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</si>
  <si>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</si>
  <si>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</si>
  <si>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</si>
  <si>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</si>
  <si>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</si>
  <si>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</si>
  <si>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</si>
  <si>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</si>
  <si>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</si>
  <si>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</si>
  <si>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</si>
  <si>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</si>
  <si>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</si>
  <si>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</si>
  <si>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</si>
  <si>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</si>
  <si>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</si>
  <si>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</si>
  <si>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</si>
  <si>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</si>
  <si>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</si>
  <si>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</si>
  <si>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</si>
  <si>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</si>
  <si>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</si>
  <si>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</si>
  <si>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</si>
  <si>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</si>
  <si>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</si>
  <si>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</si>
  <si>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</si>
  <si>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</si>
  <si>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</si>
  <si>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</si>
  <si>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</si>
  <si>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</si>
  <si>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</si>
  <si>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</si>
  <si>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</si>
  <si>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</si>
  <si>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</si>
  <si>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</si>
  <si>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</si>
  <si>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</si>
  <si>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</si>
  <si>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</si>
  <si>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</si>
  <si>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</si>
  <si>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</si>
  <si>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</si>
  <si>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</si>
  <si>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</si>
  <si>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</si>
  <si>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</si>
  <si>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</si>
  <si>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</si>
  <si>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</si>
  <si>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</si>
  <si>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</si>
  <si>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</si>
  <si>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</si>
  <si>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</si>
  <si>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</si>
  <si>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</si>
  <si>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</si>
  <si>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</si>
  <si>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</si>
  <si>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</si>
  <si>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</si>
  <si>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</si>
  <si>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</si>
  <si>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</si>
  <si>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</si>
  <si>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</si>
  <si>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</si>
  <si>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</si>
  <si>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</si>
  <si>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</si>
  <si>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</si>
  <si>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</si>
  <si>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</si>
  <si>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</si>
  <si>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</si>
  <si>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</si>
  <si>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</si>
  <si>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</si>
  <si>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</si>
  <si>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</si>
  <si>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</si>
  <si>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</si>
  <si>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</si>
  <si>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</si>
  <si>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</si>
  <si>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</si>
  <si>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</si>
  <si>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</si>
  <si>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</si>
  <si>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</si>
  <si>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</si>
  <si>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</si>
  <si>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</si>
  <si>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</si>
  <si>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</si>
  <si>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</si>
  <si>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</si>
  <si>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</si>
  <si>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</si>
  <si>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</si>
  <si>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</si>
  <si>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</si>
  <si>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</si>
  <si>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</si>
  <si>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</si>
  <si>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</si>
  <si>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</si>
  <si>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</si>
  <si>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</si>
  <si>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</si>
  <si>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</si>
  <si>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</si>
  <si>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</si>
  <si>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</si>
  <si>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</si>
  <si>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</si>
  <si>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</si>
  <si>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</si>
  <si>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</si>
  <si>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</si>
  <si>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</si>
  <si>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</si>
  <si>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</si>
  <si>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</si>
  <si>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</si>
  <si>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</si>
  <si>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</si>
  <si>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</si>
  <si>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</si>
  <si>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</si>
  <si>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</si>
  <si>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</si>
  <si>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</si>
  <si>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</si>
  <si>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</si>
  <si>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</si>
  <si>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</si>
  <si>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</si>
  <si>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</si>
  <si>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</si>
  <si>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</si>
  <si>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</si>
  <si>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</si>
  <si>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</si>
  <si>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</si>
  <si>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</si>
  <si>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</si>
  <si>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</si>
  <si>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</si>
  <si>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</si>
  <si>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</si>
  <si>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</si>
  <si>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</si>
  <si>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</si>
  <si>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</si>
  <si>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</si>
  <si>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</si>
  <si>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</si>
  <si>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</si>
  <si>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</si>
  <si>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</si>
  <si>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</si>
  <si>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</si>
  <si>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</si>
  <si>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</si>
  <si>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</si>
  <si>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</si>
  <si>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</si>
  <si>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</si>
  <si>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</si>
  <si>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</si>
  <si>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</si>
  <si>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</si>
  <si>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</si>
  <si>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</si>
  <si>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</si>
  <si>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</si>
  <si>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</si>
  <si>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</si>
  <si>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</si>
  <si>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</si>
  <si>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</si>
  <si>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</si>
  <si>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</si>
  <si>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</si>
  <si>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</si>
  <si>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</si>
  <si>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</si>
  <si>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</si>
  <si>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</si>
  <si>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</si>
  <si>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</si>
  <si>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</si>
  <si>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</si>
  <si>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</si>
  <si>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</si>
  <si>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</si>
  <si>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</si>
  <si>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</si>
  <si>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</si>
  <si>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</si>
  <si>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</si>
  <si>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</si>
  <si>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</si>
  <si>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</si>
  <si>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</si>
  <si>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</si>
  <si>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</si>
  <si>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</si>
  <si>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</si>
  <si>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</si>
  <si>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</si>
  <si>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</si>
  <si>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</si>
  <si>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</si>
  <si>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</si>
  <si>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</si>
  <si>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</si>
  <si>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</si>
  <si>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</si>
  <si>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</si>
  <si>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</si>
  <si>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</si>
  <si>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</si>
  <si>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</si>
  <si>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</si>
  <si>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</si>
  <si>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</si>
  <si>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</si>
  <si>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</si>
  <si>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</si>
  <si>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</si>
  <si>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</si>
  <si>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</si>
  <si>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</si>
  <si>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</si>
  <si>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</si>
  <si>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</si>
  <si>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</si>
  <si>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</si>
  <si>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</si>
  <si>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</si>
  <si>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</si>
  <si>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</si>
  <si>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</si>
  <si>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</si>
  <si>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</si>
  <si>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</si>
  <si>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</si>
  <si>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</si>
  <si>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</si>
  <si>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</si>
  <si>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</si>
  <si>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</si>
  <si>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</si>
  <si>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</si>
  <si>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</si>
  <si>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</si>
  <si>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</si>
  <si>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</si>
  <si>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</si>
  <si>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</si>
  <si>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</si>
  <si>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</si>
  <si>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</si>
  <si>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</si>
  <si>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</si>
  <si>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</si>
  <si>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</si>
  <si>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</si>
  <si>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</si>
  <si>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</si>
  <si>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</si>
  <si>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</si>
  <si>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</si>
  <si>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</si>
  <si>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</si>
  <si>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</si>
  <si>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</si>
  <si>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</si>
  <si>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</si>
  <si>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</si>
  <si>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</si>
  <si>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</si>
  <si>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</si>
  <si>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</si>
  <si>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</si>
  <si>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</si>
  <si>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</si>
  <si>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</si>
  <si>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</si>
  <si>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</si>
  <si>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</si>
  <si>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</si>
  <si>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</si>
  <si>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</si>
  <si>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</si>
  <si>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</si>
  <si>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</si>
  <si>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</si>
  <si>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</si>
  <si>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</si>
  <si>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</si>
  <si>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</si>
  <si>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</si>
  <si>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</si>
  <si>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</si>
  <si>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</si>
  <si>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</si>
  <si>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</si>
  <si>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</si>
  <si>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</si>
  <si>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</si>
  <si>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</si>
  <si>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</si>
  <si>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</si>
  <si>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</si>
  <si>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</si>
  <si>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</si>
  <si>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</si>
  <si>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</si>
  <si>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</si>
  <si>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</si>
  <si>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</si>
  <si>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</si>
  <si>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</si>
  <si>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</si>
  <si>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</si>
  <si>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</si>
  <si>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</si>
  <si>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</si>
  <si>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</si>
  <si>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</si>
  <si>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</si>
  <si>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</si>
  <si>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</si>
  <si>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</si>
  <si>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</si>
  <si>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</si>
  <si>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</si>
  <si>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</si>
  <si>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</si>
  <si>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</si>
  <si>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</si>
  <si>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</si>
  <si>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</si>
  <si>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</si>
  <si>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</si>
  <si>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</si>
  <si>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</si>
  <si>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</si>
  <si>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</si>
  <si>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</si>
  <si>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</si>
  <si>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</si>
  <si>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</si>
  <si>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</si>
  <si>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</si>
  <si>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</si>
  <si>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</si>
  <si>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</si>
  <si>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</si>
  <si>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</si>
  <si>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</si>
  <si>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</si>
  <si>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</si>
  <si>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</si>
  <si>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</si>
  <si>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</si>
  <si>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</si>
  <si>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</si>
  <si>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</si>
  <si>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</si>
  <si>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</si>
  <si>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</si>
  <si>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</si>
  <si>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</si>
  <si>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</si>
  <si>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</si>
  <si>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</si>
  <si>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</si>
  <si>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</si>
  <si>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</si>
  <si>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</si>
  <si>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</si>
  <si>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</si>
  <si>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</si>
  <si>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</si>
  <si>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</si>
  <si>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</si>
  <si>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</si>
  <si>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</si>
  <si>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</si>
  <si>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</si>
  <si>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</si>
  <si>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</si>
  <si>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</si>
  <si>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</si>
  <si>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</si>
  <si>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</si>
  <si>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</si>
  <si>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</si>
  <si>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</si>
  <si>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</si>
  <si>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</si>
  <si>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</si>
  <si>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</si>
  <si>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</si>
  <si>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</si>
  <si>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</si>
  <si>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</si>
  <si>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</si>
  <si>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</si>
  <si>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</si>
  <si>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</si>
  <si>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</si>
  <si>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</si>
  <si>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</si>
  <si>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</si>
  <si>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</si>
  <si>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</si>
  <si>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</si>
  <si>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</si>
  <si>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</si>
  <si>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</si>
  <si>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</si>
  <si>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</si>
  <si>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</si>
  <si>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</si>
  <si>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</si>
  <si>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</si>
  <si>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</si>
  <si>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</si>
  <si>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</si>
  <si>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</si>
  <si>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</si>
  <si>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</si>
  <si>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</si>
  <si>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</si>
  <si>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</si>
  <si>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</si>
  <si>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</si>
  <si>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</si>
  <si>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</si>
  <si>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</si>
  <si>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</si>
  <si>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</si>
  <si>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</si>
  <si>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</si>
  <si>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</si>
  <si>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</si>
  <si>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</si>
  <si>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</si>
  <si>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</si>
  <si>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</si>
  <si>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</si>
  <si>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</si>
  <si>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</si>
  <si>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</si>
  <si>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</si>
  <si>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</si>
  <si>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</si>
  <si>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</si>
  <si>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</si>
  <si>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</si>
  <si>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</si>
  <si>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</si>
  <si>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</si>
  <si>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</si>
  <si>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</si>
  <si>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</si>
  <si>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</si>
  <si>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</si>
  <si>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</si>
  <si>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</si>
  <si>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</si>
  <si>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</si>
  <si>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</si>
  <si>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</si>
  <si>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</si>
  <si>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</si>
  <si>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</si>
  <si>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</si>
  <si>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</si>
  <si>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</si>
  <si>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</si>
  <si>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</si>
  <si>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</si>
  <si>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</si>
  <si>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</si>
  <si>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</si>
  <si>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</si>
  <si>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</si>
  <si>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</si>
  <si>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</si>
  <si>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</si>
  <si>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</si>
  <si>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</si>
  <si>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</si>
  <si>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</si>
  <si>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</si>
  <si>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</si>
  <si>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</si>
  <si>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</si>
  <si>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</si>
  <si>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</si>
  <si>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</si>
  <si>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</si>
  <si>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</si>
  <si>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</si>
  <si>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</si>
  <si>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</si>
  <si>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</si>
  <si>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</si>
  <si>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</si>
  <si>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</si>
  <si>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</si>
  <si>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</si>
  <si>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</si>
  <si>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</si>
  <si>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</si>
  <si>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</si>
  <si>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</si>
  <si>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</si>
  <si>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</si>
  <si>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</si>
  <si>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</si>
  <si>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</si>
  <si>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</si>
  <si>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</si>
  <si>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</si>
  <si>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</si>
  <si>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</si>
  <si>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</si>
  <si>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</si>
  <si>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</si>
  <si>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</si>
  <si>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</si>
  <si>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</si>
  <si>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</si>
  <si>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</si>
  <si>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</si>
  <si>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</si>
  <si>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</si>
  <si>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</si>
  <si>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</si>
  <si>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</si>
  <si>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</si>
  <si>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</si>
  <si>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</si>
  <si>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</si>
  <si>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</si>
  <si>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</si>
  <si>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</si>
  <si>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</si>
  <si>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</si>
  <si>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</si>
  <si>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</si>
  <si>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</si>
  <si>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</si>
  <si>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</si>
  <si>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</si>
  <si>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</si>
  <si>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</si>
  <si>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</si>
  <si>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</si>
  <si>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</si>
  <si>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</si>
  <si>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</si>
  <si>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</si>
  <si>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</si>
  <si>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</si>
  <si>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</si>
  <si>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</si>
  <si>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</si>
  <si>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</si>
  <si>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</si>
  <si>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</si>
  <si>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</si>
  <si>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</si>
  <si>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</si>
  <si>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</si>
  <si>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</si>
  <si>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</si>
  <si>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</si>
  <si>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</si>
  <si>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</si>
  <si>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</si>
  <si>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</si>
  <si>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</si>
  <si>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</si>
  <si>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</si>
  <si>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</si>
  <si>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</si>
  <si>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</si>
  <si>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</si>
  <si>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</si>
  <si>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</si>
  <si>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</si>
  <si>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</si>
  <si>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</si>
  <si>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</si>
  <si>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</si>
  <si>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</si>
  <si>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</si>
  <si>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</si>
  <si>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</si>
  <si>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</si>
  <si>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</si>
  <si>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</si>
  <si>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</si>
  <si>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</si>
  <si>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</si>
  <si>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</si>
  <si>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</si>
  <si>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</si>
  <si>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</si>
  <si>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</si>
  <si>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</si>
  <si>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</si>
  <si>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</si>
  <si>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</si>
  <si>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</si>
  <si>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</si>
  <si>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</si>
  <si>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</si>
  <si>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</si>
  <si>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</si>
  <si>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</si>
  <si>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</si>
  <si>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</si>
  <si>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</si>
  <si>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</si>
  <si>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</si>
  <si>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</si>
  <si>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</si>
  <si>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</si>
  <si>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</si>
  <si>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</si>
  <si>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</si>
  <si>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</si>
  <si>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</si>
  <si>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</si>
  <si>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</si>
  <si>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</si>
  <si>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</si>
  <si>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</si>
  <si>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</si>
  <si>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</si>
  <si>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</si>
  <si>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</si>
  <si>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</si>
  <si>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</si>
  <si>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</si>
  <si>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</si>
  <si>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</si>
  <si>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</si>
  <si>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</si>
  <si>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</si>
  <si>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</si>
  <si>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</si>
  <si>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</si>
  <si>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</si>
  <si>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</si>
  <si>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</si>
  <si>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</si>
  <si>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</si>
  <si>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</si>
  <si>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</si>
  <si>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</si>
  <si>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</si>
  <si>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</si>
  <si>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</si>
  <si>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</si>
  <si>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</si>
  <si>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</si>
  <si>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</si>
  <si>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</si>
  <si>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</si>
  <si>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</si>
  <si>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</si>
  <si>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</si>
  <si>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</si>
  <si>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</si>
  <si>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</si>
  <si>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</si>
  <si>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</si>
  <si>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</si>
  <si>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</si>
  <si>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</si>
  <si>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</si>
  <si>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</si>
  <si>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</si>
  <si>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</si>
  <si>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</si>
  <si>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</si>
  <si>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</si>
  <si>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</si>
  <si>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</si>
  <si>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</si>
  <si>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</si>
  <si>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</si>
  <si>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</si>
  <si>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</si>
  <si>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</si>
  <si>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</si>
  <si>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</si>
  <si>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</si>
  <si>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</si>
  <si>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</si>
  <si>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</si>
  <si>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</si>
  <si>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</si>
  <si>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</si>
  <si>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</si>
  <si>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</si>
  <si>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</si>
  <si>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</si>
  <si>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</si>
  <si>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</si>
  <si>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</si>
  <si>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</si>
  <si>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</si>
  <si>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</si>
  <si>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</si>
  <si>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</si>
  <si>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</si>
  <si>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</si>
  <si>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</si>
  <si>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</si>
  <si>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</si>
  <si>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</si>
  <si>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</si>
  <si>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</si>
  <si>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</si>
  <si>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</si>
  <si>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</si>
  <si>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</si>
  <si>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</si>
  <si>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</si>
  <si>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</si>
  <si>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</si>
  <si>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</si>
  <si>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</si>
  <si>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</si>
  <si>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</si>
  <si>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</si>
  <si>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</si>
  <si>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</si>
  <si>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</si>
  <si>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</si>
  <si>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</si>
  <si>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</si>
  <si>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</si>
  <si>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</si>
  <si>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</si>
  <si>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</si>
  <si>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</si>
  <si>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</si>
  <si>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</si>
  <si>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</si>
  <si>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</si>
  <si>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</si>
  <si>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</si>
  <si>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</si>
  <si>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</si>
  <si>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</si>
  <si>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</si>
  <si>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</si>
  <si>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</si>
  <si>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</si>
  <si>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</si>
  <si>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</si>
  <si>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</si>
  <si>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</si>
  <si>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</si>
  <si>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</si>
  <si>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</si>
  <si>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</si>
  <si>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</si>
  <si>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</si>
  <si>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</si>
  <si>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</si>
  <si>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</si>
  <si>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</si>
  <si>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</si>
  <si>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</si>
  <si>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</si>
  <si>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</si>
  <si>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</si>
  <si>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</si>
  <si>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</si>
  <si>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</si>
  <si>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</si>
  <si>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</si>
  <si>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</si>
  <si>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</si>
  <si>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</si>
  <si>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</si>
  <si>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</si>
  <si>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</si>
  <si>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</si>
  <si>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</si>
  <si>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</si>
  <si>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</si>
  <si>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</si>
  <si>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</si>
  <si>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</si>
  <si>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</si>
  <si>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</si>
  <si>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</si>
  <si>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</si>
  <si>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</si>
  <si>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</si>
  <si>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</si>
  <si>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</si>
  <si>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</si>
  <si>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</si>
  <si>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</si>
  <si>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</si>
  <si>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</si>
  <si>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</si>
  <si>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</si>
  <si>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</si>
  <si>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</si>
  <si>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</si>
  <si>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</si>
  <si>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</si>
  <si>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</si>
  <si>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</si>
  <si>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</si>
  <si>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</si>
  <si>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</si>
  <si>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</si>
  <si>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</si>
  <si>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</si>
  <si>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</si>
  <si>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</si>
  <si>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</si>
  <si>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</si>
  <si>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</si>
  <si>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</si>
  <si>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</si>
  <si>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</si>
  <si>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</si>
  <si>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</si>
  <si>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</si>
  <si>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</si>
  <si>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</si>
  <si>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</si>
  <si>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</si>
  <si>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</si>
  <si>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</si>
  <si>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</si>
  <si>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</si>
  <si>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</si>
  <si>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</si>
  <si>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</si>
  <si>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</si>
  <si>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</si>
  <si>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</si>
  <si>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</si>
  <si>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</si>
  <si>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</si>
  <si>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</si>
  <si>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</si>
  <si>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</si>
  <si>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</si>
  <si>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</si>
  <si>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</si>
  <si>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</si>
  <si>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</si>
  <si>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</si>
  <si>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</si>
  <si>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</si>
  <si>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</si>
  <si>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</si>
  <si>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</si>
  <si>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</si>
  <si>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</si>
  <si>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</si>
  <si>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</si>
  <si>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</si>
  <si>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</si>
  <si>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</si>
  <si>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</si>
  <si>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</si>
  <si>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</si>
  <si>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</si>
  <si>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</si>
  <si>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</si>
  <si>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</si>
  <si>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</si>
  <si>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</si>
  <si>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</si>
  <si>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</si>
  <si>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</si>
  <si>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</si>
  <si>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</si>
  <si>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</si>
  <si>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</si>
  <si>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</si>
  <si>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</si>
  <si>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</si>
  <si>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</si>
  <si>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</si>
  <si>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</si>
  <si>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</si>
  <si>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</si>
  <si>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</si>
  <si>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</si>
  <si>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</si>
  <si>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</si>
  <si>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</si>
  <si>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</si>
  <si>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</si>
  <si>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</si>
  <si>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</si>
  <si>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</si>
  <si>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</si>
  <si>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</si>
  <si>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</si>
  <si>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</si>
  <si>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</si>
  <si>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</si>
  <si>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</si>
  <si>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</si>
  <si>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</si>
  <si>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</si>
  <si>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</si>
  <si>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</si>
  <si>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</si>
  <si>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</si>
  <si>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</si>
  <si>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</si>
  <si>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</si>
  <si>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</si>
  <si>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</si>
  <si>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</si>
  <si>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</si>
  <si>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</si>
  <si>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</si>
  <si>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</si>
  <si>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</si>
  <si>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</si>
  <si>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</si>
  <si>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</si>
  <si>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</si>
  <si>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</si>
  <si>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</si>
  <si>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</si>
  <si>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</si>
  <si>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</si>
  <si>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</si>
  <si>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</si>
  <si>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</si>
  <si>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</si>
  <si>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</si>
  <si>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</si>
  <si>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</si>
  <si>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</si>
  <si>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</si>
  <si>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</si>
  <si>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</si>
  <si>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</si>
  <si>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</si>
  <si>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</si>
  <si>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</si>
  <si>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</si>
  <si>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</si>
  <si>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</si>
  <si>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</si>
  <si>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</si>
  <si>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</si>
  <si>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</si>
  <si>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</si>
  <si>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</si>
  <si>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</si>
  <si>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</si>
  <si>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</si>
  <si>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</si>
  <si>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</si>
  <si>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</si>
  <si>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</si>
  <si>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</si>
  <si>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</si>
  <si>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</si>
  <si>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</si>
  <si>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</si>
  <si>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</si>
  <si>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</si>
  <si>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</si>
  <si>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</si>
  <si>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</si>
  <si>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</si>
  <si>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</si>
  <si>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</si>
  <si>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</si>
  <si>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</si>
  <si>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</si>
  <si>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</si>
  <si>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</si>
  <si>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</si>
  <si>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</si>
  <si>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</si>
  <si>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</si>
  <si>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</si>
  <si>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</si>
  <si>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</si>
  <si>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</si>
  <si>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</si>
  <si>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</si>
  <si>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</si>
  <si>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</si>
  <si>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</si>
  <si>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</si>
  <si>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</si>
  <si>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</si>
  <si>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</si>
  <si>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</si>
  <si>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</si>
  <si>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</si>
  <si>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</si>
  <si>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</si>
  <si>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</si>
  <si>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</si>
  <si>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</si>
  <si>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</si>
  <si>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</si>
  <si>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</si>
  <si>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</si>
  <si>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</si>
  <si>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</si>
  <si>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</si>
  <si>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</si>
  <si>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</si>
  <si>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</si>
  <si>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</si>
  <si>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</si>
  <si>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</si>
  <si>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</si>
  <si>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</si>
  <si>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</si>
  <si>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</si>
  <si>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</si>
  <si>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</si>
  <si>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</si>
  <si>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</si>
  <si>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</si>
  <si>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</si>
  <si>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</si>
  <si>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</si>
  <si>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</si>
  <si>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</si>
  <si>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</si>
  <si>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</si>
  <si>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</si>
  <si>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</si>
  <si>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</si>
  <si>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</si>
  <si>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</si>
  <si>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</si>
  <si>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</si>
  <si>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</si>
  <si>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</si>
  <si>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</si>
  <si>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</si>
  <si>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</si>
  <si>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</si>
  <si>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</si>
  <si>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</si>
  <si>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</si>
  <si>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</si>
  <si>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</si>
  <si>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</si>
  <si>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</si>
  <si>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</si>
  <si>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</si>
  <si>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</si>
  <si>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</si>
  <si>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</si>
  <si>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</si>
  <si>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</si>
  <si>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</si>
  <si>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</si>
  <si>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</si>
  <si>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</si>
  <si>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</si>
  <si>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</si>
  <si>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</si>
  <si>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</si>
  <si>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</si>
  <si>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</si>
  <si>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</si>
  <si>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</si>
  <si>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</si>
  <si>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</si>
  <si>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</si>
  <si>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</si>
  <si>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</si>
  <si>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</si>
  <si>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</si>
  <si>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</si>
  <si>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</si>
  <si>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</si>
  <si>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</si>
  <si>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</si>
  <si>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</si>
  <si>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</si>
  <si>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</si>
  <si>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</si>
  <si>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</si>
  <si>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</si>
  <si>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</si>
  <si>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</si>
  <si>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</si>
  <si>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</si>
  <si>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</si>
  <si>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</si>
  <si>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</si>
  <si>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</si>
  <si>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</si>
  <si>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</si>
  <si>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</si>
  <si>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</si>
  <si>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</si>
  <si>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</si>
  <si>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</si>
  <si>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</si>
  <si>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</si>
  <si>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</si>
  <si>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</si>
  <si>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</si>
  <si>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</si>
  <si>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</si>
  <si>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</si>
  <si>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</si>
  <si>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</si>
  <si>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</si>
  <si>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</si>
  <si>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</si>
  <si>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</si>
  <si>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</si>
  <si>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</si>
  <si>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</si>
  <si>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</si>
  <si>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</si>
  <si>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</si>
  <si>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</si>
  <si>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</si>
  <si>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</si>
  <si>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</si>
  <si>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</si>
  <si>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</si>
  <si>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</si>
  <si>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</si>
  <si>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</si>
  <si>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</si>
  <si>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</si>
  <si>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</si>
  <si>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</si>
  <si>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</si>
  <si>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</si>
  <si>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</si>
  <si>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</si>
  <si>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</si>
  <si>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</si>
  <si>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</si>
  <si>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</si>
  <si>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</si>
  <si>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</si>
  <si>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</si>
  <si>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</si>
  <si>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</si>
  <si>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</si>
  <si>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</si>
  <si>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</si>
  <si>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</si>
  <si>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</si>
  <si>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</si>
  <si>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</si>
  <si>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</si>
  <si>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</si>
  <si>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</si>
  <si>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</si>
  <si>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</si>
  <si>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</si>
  <si>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</si>
  <si>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</si>
  <si>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</si>
  <si>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</si>
  <si>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</si>
  <si>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</si>
  <si>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</si>
  <si>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</si>
  <si>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</si>
  <si>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</si>
  <si>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</si>
  <si>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</si>
  <si>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</si>
  <si>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</si>
  <si>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</si>
  <si>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</si>
  <si>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</si>
  <si>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</si>
  <si>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</si>
  <si>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</si>
  <si>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</si>
  <si>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</si>
  <si>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</si>
  <si>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</si>
  <si>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</si>
  <si>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</si>
  <si>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</si>
  <si>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</si>
  <si>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</si>
  <si>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</si>
  <si>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</si>
  <si>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</si>
  <si>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</si>
  <si>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</si>
  <si>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</si>
  <si>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</si>
  <si>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</si>
  <si>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</si>
  <si>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</si>
  <si>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</si>
  <si>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</si>
  <si>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</si>
  <si>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</si>
  <si>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</si>
  <si>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</si>
  <si>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</si>
  <si>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</si>
  <si>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</si>
  <si>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</si>
  <si>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</si>
  <si>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</si>
  <si>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</si>
  <si>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</si>
  <si>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</si>
  <si>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</si>
  <si>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</si>
  <si>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</si>
  <si>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</si>
  <si>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</si>
  <si>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</si>
  <si>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</si>
  <si>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</si>
  <si>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</si>
  <si>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</si>
  <si>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</si>
  <si>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</si>
  <si>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</si>
  <si>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</si>
  <si>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</si>
  <si>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</si>
  <si>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</si>
  <si>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</si>
  <si>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</si>
  <si>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</si>
  <si>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</si>
  <si>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</si>
  <si>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</si>
  <si>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</si>
  <si>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</si>
  <si>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</si>
  <si>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</si>
  <si>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</si>
  <si>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</si>
  <si>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</si>
  <si>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</si>
  <si>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</si>
  <si>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</si>
  <si>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</si>
  <si>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</si>
  <si>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</si>
  <si>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</si>
  <si>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</si>
  <si>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</si>
  <si>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</si>
  <si>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</si>
  <si>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</si>
  <si>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</si>
  <si>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</si>
  <si>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</si>
  <si>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</si>
  <si>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</si>
  <si>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</si>
  <si>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</si>
  <si>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</si>
  <si>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</si>
  <si>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</si>
  <si>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</si>
  <si>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</si>
  <si>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</si>
  <si>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</si>
  <si>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</si>
  <si>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</si>
  <si>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</si>
  <si>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</si>
  <si>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</si>
  <si>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</si>
  <si>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</si>
  <si>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</si>
  <si>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</si>
  <si>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</si>
  <si>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</si>
  <si>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</si>
  <si>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</si>
  <si>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</si>
  <si>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</si>
  <si>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</si>
  <si>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</si>
  <si>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</si>
  <si>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</si>
  <si>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</si>
  <si>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</si>
  <si>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</si>
  <si>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</si>
  <si>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</si>
  <si>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</si>
  <si>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</si>
  <si>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</si>
  <si>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</si>
  <si>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</si>
  <si>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</si>
  <si>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</si>
  <si>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</si>
  <si>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</si>
  <si>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</si>
  <si>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</si>
  <si>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</si>
  <si>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</si>
  <si>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</si>
  <si>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</si>
  <si>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</si>
  <si>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</si>
  <si>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</si>
  <si>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</si>
  <si>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</si>
  <si>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</si>
  <si>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</si>
  <si>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</si>
  <si>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</si>
  <si>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</si>
  <si>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</si>
  <si>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</si>
  <si>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</si>
  <si>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</si>
  <si>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</si>
  <si>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</si>
  <si>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</si>
  <si>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</si>
  <si>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</si>
  <si>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</si>
  <si>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</si>
  <si>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</si>
  <si>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</si>
  <si>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</si>
  <si>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</si>
  <si>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</si>
  <si>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</si>
  <si>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</si>
  <si>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</si>
  <si>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</si>
  <si>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</si>
  <si>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</si>
  <si>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</si>
  <si>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</si>
  <si>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</si>
  <si>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</si>
  <si>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</si>
  <si>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</si>
  <si>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</si>
  <si>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</si>
  <si>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</si>
  <si>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</si>
  <si>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</si>
  <si>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</si>
  <si>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</si>
  <si>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</si>
  <si>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</si>
  <si>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</si>
  <si>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</si>
  <si>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</si>
  <si>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</si>
  <si>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</si>
  <si>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</si>
  <si>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</si>
  <si>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</si>
  <si>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</si>
  <si>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</si>
  <si>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</si>
  <si>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</si>
  <si>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</si>
  <si>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</si>
  <si>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</si>
  <si>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</si>
  <si>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</si>
  <si>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</si>
  <si>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</si>
  <si>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</si>
  <si>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</si>
  <si>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</si>
  <si>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</si>
  <si>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</si>
  <si>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</si>
  <si>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</si>
  <si>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</si>
  <si>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</si>
  <si>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</si>
  <si>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</si>
  <si>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</si>
  <si>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</si>
  <si>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</si>
  <si>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</si>
  <si>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</si>
  <si>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</si>
  <si>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</si>
  <si>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</si>
  <si>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</si>
  <si>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</si>
  <si>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</si>
  <si>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</si>
  <si>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</si>
  <si>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</si>
  <si>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</si>
  <si>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</si>
  <si>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</si>
  <si>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</si>
  <si>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</si>
  <si>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</si>
  <si>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</si>
  <si>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</si>
  <si>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</si>
  <si>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</si>
  <si>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</si>
  <si>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</si>
  <si>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</si>
  <si>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</si>
  <si>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</si>
  <si>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</si>
  <si>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</si>
  <si>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</si>
  <si>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</si>
  <si>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</si>
  <si>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</si>
  <si>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</si>
  <si>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</si>
  <si>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</si>
  <si>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</si>
  <si>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</si>
  <si>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</si>
  <si>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</si>
  <si>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</si>
  <si>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</si>
  <si>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</si>
  <si>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</si>
  <si>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</si>
  <si>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</si>
  <si>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</si>
  <si>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</si>
  <si>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</si>
  <si>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</si>
  <si>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</si>
  <si>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</si>
  <si>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</si>
  <si>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</si>
  <si>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</si>
  <si>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</si>
  <si>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</si>
  <si>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</si>
  <si>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</si>
  <si>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</si>
  <si>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</si>
  <si>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</si>
  <si>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</si>
  <si>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</si>
  <si>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</si>
  <si>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</si>
  <si>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</si>
  <si>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</si>
  <si>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</si>
  <si>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</si>
  <si>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</si>
  <si>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</si>
  <si>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</si>
  <si>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</si>
  <si>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</si>
  <si>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</si>
  <si>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</si>
  <si>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</si>
  <si>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</si>
  <si>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</si>
  <si>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</si>
  <si>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</si>
  <si>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</si>
  <si>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</si>
  <si>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</si>
  <si>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</si>
  <si>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</si>
  <si>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</si>
  <si>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</si>
  <si>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</si>
  <si>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</si>
  <si>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</si>
  <si>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</si>
  <si>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</si>
  <si>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</si>
  <si>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</si>
  <si>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</si>
  <si>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</si>
  <si>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</si>
  <si>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</si>
  <si>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</si>
  <si>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</si>
  <si>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</si>
  <si>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</si>
  <si>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</si>
  <si>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</si>
  <si>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</si>
  <si>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</si>
  <si>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</si>
  <si>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</si>
  <si>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</si>
  <si>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</si>
  <si>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</si>
  <si>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</si>
  <si>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</si>
  <si>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</si>
  <si>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</si>
  <si>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</si>
  <si>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</si>
  <si>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</si>
  <si>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</si>
  <si>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</si>
  <si>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</si>
  <si>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</si>
  <si>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</si>
  <si>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</si>
  <si>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</si>
  <si>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</si>
  <si>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</si>
  <si>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</si>
  <si>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</si>
  <si>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</si>
  <si>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</si>
  <si>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</si>
  <si>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</si>
  <si>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</si>
  <si>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</si>
  <si>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</si>
  <si>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</si>
  <si>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</si>
  <si>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</si>
  <si>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</si>
  <si>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</si>
  <si>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</si>
  <si>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</si>
  <si>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</si>
  <si>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</si>
  <si>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</si>
  <si>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</si>
  <si>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</si>
  <si>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</si>
  <si>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</si>
  <si>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</si>
  <si>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</si>
  <si>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</si>
  <si>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</si>
  <si>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</si>
  <si>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</si>
  <si>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</si>
  <si>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</si>
  <si>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</si>
  <si>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</si>
  <si>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</si>
  <si>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</si>
  <si>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</si>
  <si>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</si>
  <si>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</si>
  <si>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</si>
  <si>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</si>
  <si>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</si>
  <si>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</si>
  <si>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</si>
  <si>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</si>
  <si>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</si>
  <si>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</si>
  <si>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</si>
  <si>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</si>
  <si>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</si>
  <si>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</si>
  <si>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</si>
  <si>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</si>
  <si>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</si>
  <si>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</si>
  <si>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</si>
  <si>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</si>
  <si>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</si>
  <si>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</si>
  <si>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</si>
  <si>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</si>
  <si>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</si>
  <si>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</si>
  <si>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</si>
  <si>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</si>
  <si>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</si>
  <si>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</si>
  <si>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</si>
  <si>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</si>
  <si>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</si>
  <si>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</si>
  <si>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</si>
  <si>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</si>
  <si>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</si>
  <si>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</si>
  <si>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</si>
  <si>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</si>
  <si>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</si>
  <si>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</si>
  <si>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</si>
  <si>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</si>
  <si>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</si>
  <si>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</si>
  <si>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</si>
  <si>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</si>
  <si>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</si>
  <si>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</si>
  <si>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</si>
  <si>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</si>
  <si>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</si>
  <si>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</si>
  <si>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</si>
  <si>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</si>
  <si>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</si>
  <si>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</si>
  <si>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</si>
  <si>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</si>
  <si>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</si>
  <si>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</si>
  <si>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</si>
  <si>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</si>
  <si>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</si>
  <si>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</si>
  <si>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</si>
  <si>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</si>
  <si>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</si>
  <si>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</si>
  <si>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</si>
  <si>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</si>
  <si>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</si>
  <si>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</si>
  <si>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</si>
  <si>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</si>
  <si>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</si>
  <si>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</si>
  <si>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</si>
  <si>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</si>
  <si>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</si>
  <si>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</si>
  <si>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</si>
  <si>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</si>
  <si>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</si>
  <si>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</si>
  <si>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</si>
  <si>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</si>
  <si>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</si>
  <si>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</si>
  <si>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</si>
  <si>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</si>
  <si>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</si>
  <si>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</si>
  <si>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</si>
  <si>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</si>
  <si>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</si>
  <si>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</si>
  <si>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</si>
  <si>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</si>
  <si>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</si>
  <si>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</si>
  <si>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</si>
  <si>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</si>
  <si>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</si>
  <si>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</si>
  <si>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</si>
  <si>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</si>
  <si>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</si>
  <si>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</si>
  <si>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</si>
  <si>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</si>
  <si>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</si>
  <si>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</si>
  <si>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</si>
  <si>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</si>
  <si>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</si>
  <si>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</si>
  <si>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</si>
  <si>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</si>
  <si>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</si>
  <si>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</si>
  <si>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</si>
  <si>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</si>
  <si>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</si>
  <si>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</si>
  <si>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</si>
  <si>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</si>
  <si>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</si>
  <si>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</si>
  <si>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</si>
  <si>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</si>
  <si>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</si>
  <si>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</si>
  <si>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</si>
  <si>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</si>
  <si>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</si>
  <si>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</si>
  <si>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</si>
  <si>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</si>
  <si>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</si>
  <si>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</si>
  <si>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</si>
  <si>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</si>
  <si>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</si>
  <si>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</si>
  <si>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</si>
  <si>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</si>
  <si>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</si>
  <si>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</si>
  <si>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</si>
  <si>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</si>
  <si>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</si>
  <si>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</si>
  <si>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</si>
  <si>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</si>
  <si>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</si>
  <si>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</si>
  <si>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</si>
  <si>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</si>
  <si>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</si>
  <si>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</si>
  <si>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</si>
  <si>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</si>
  <si>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</si>
  <si>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</si>
  <si>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</si>
  <si>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</si>
  <si>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</si>
  <si>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</si>
  <si>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</si>
  <si>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</si>
  <si>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</si>
  <si>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</si>
  <si>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</si>
  <si>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</si>
  <si>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</si>
  <si>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</si>
  <si>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</si>
  <si>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</si>
  <si>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</si>
  <si>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</si>
  <si>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</si>
  <si>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</si>
  <si>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</si>
  <si>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</si>
  <si>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</si>
  <si>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</si>
  <si>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</si>
  <si>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</si>
  <si>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</si>
  <si>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</si>
  <si>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</si>
  <si>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</si>
  <si>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</si>
  <si>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</si>
  <si>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</si>
  <si>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</si>
  <si>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</si>
  <si>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</si>
  <si>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</si>
  <si>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</si>
  <si>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</si>
  <si>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</si>
  <si>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</si>
  <si>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</si>
  <si>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</si>
  <si>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</si>
  <si>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</si>
  <si>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</si>
  <si>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</si>
  <si>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</si>
  <si>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</si>
  <si>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</si>
  <si>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</si>
  <si>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</si>
  <si>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</si>
  <si>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</si>
  <si>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</si>
  <si>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</si>
  <si>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</si>
  <si>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</si>
  <si>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</si>
  <si>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</si>
  <si>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</si>
  <si>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</si>
  <si>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</si>
  <si>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</si>
  <si>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</si>
  <si>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</si>
  <si>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</si>
  <si>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</si>
  <si>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</si>
  <si>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</si>
  <si>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</si>
  <si>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</si>
  <si>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</si>
  <si>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</si>
  <si>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</si>
  <si>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</si>
  <si>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</si>
  <si>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</si>
  <si>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</si>
  <si>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</si>
  <si>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</si>
  <si>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</si>
  <si>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</si>
  <si>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</si>
  <si>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</si>
  <si>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</si>
  <si>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</si>
  <si>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</si>
  <si>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</si>
  <si>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</si>
  <si>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</si>
  <si>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</si>
  <si>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</si>
  <si>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</si>
  <si>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</si>
  <si>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</si>
  <si>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</si>
  <si>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</si>
  <si>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</si>
  <si>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</si>
  <si>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</si>
  <si>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</si>
  <si>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</si>
  <si>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</si>
  <si>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</si>
  <si>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</si>
  <si>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</si>
  <si>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</si>
  <si>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</si>
  <si>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</si>
  <si>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</si>
  <si>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</si>
  <si>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</si>
  <si>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</si>
  <si>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</si>
  <si>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</si>
  <si>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</si>
  <si>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</si>
  <si>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</si>
  <si>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</si>
  <si>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</si>
  <si>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</si>
  <si>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</si>
  <si>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</si>
  <si>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</si>
  <si>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</si>
  <si>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</si>
  <si>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</si>
  <si>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</si>
  <si>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</si>
  <si>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</si>
  <si>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</si>
  <si>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</si>
  <si>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</si>
  <si>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</si>
  <si>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</si>
  <si>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</si>
  <si>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</si>
  <si>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</si>
  <si>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</si>
  <si>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</si>
  <si>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</si>
  <si>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</si>
  <si>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</si>
  <si>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</si>
  <si>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</si>
  <si>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</si>
  <si>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</si>
  <si>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</si>
  <si>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</si>
  <si>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</si>
  <si>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</si>
  <si>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</si>
  <si>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</si>
  <si>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</si>
  <si>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</si>
  <si>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</si>
  <si>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</si>
  <si>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</si>
  <si>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</si>
  <si>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</si>
  <si>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</si>
  <si>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</si>
  <si>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</si>
  <si>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</si>
  <si>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</si>
  <si>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</si>
  <si>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</si>
  <si>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</si>
  <si>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</si>
  <si>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</si>
  <si>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</si>
  <si>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</si>
  <si>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</si>
  <si>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</si>
  <si>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</si>
  <si>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</si>
  <si>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</si>
  <si>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</si>
  <si>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</si>
  <si>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</si>
  <si>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</si>
  <si>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</si>
  <si>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</si>
  <si>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</si>
  <si>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</si>
  <si>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</si>
  <si>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</si>
  <si>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</si>
  <si>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</si>
  <si>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</si>
  <si>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</si>
  <si>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</si>
  <si>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</si>
  <si>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</si>
  <si>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</si>
  <si>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</si>
  <si>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</si>
  <si>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</si>
  <si>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</si>
  <si>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</si>
  <si>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</si>
  <si>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</si>
  <si>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</si>
  <si>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</si>
  <si>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</si>
  <si>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</si>
  <si>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</si>
  <si>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</si>
  <si>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</si>
  <si>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</si>
  <si>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</si>
  <si>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</si>
  <si>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</si>
  <si>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</si>
  <si>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</si>
  <si>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</si>
  <si>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</si>
  <si>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</si>
  <si>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</si>
  <si>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</si>
  <si>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</si>
  <si>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</si>
  <si>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</si>
  <si>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</si>
  <si>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</si>
  <si>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</si>
  <si>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</si>
  <si>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</si>
  <si>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</si>
  <si>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</si>
  <si>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</si>
  <si>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</si>
  <si>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</si>
  <si>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</si>
  <si>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</si>
  <si>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</si>
  <si>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</si>
  <si>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</si>
  <si>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</si>
  <si>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</si>
  <si>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</si>
  <si>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</si>
  <si>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</si>
  <si>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</si>
  <si>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</si>
  <si>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</si>
  <si>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</si>
  <si>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</si>
  <si>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</si>
  <si>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</si>
  <si>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</si>
  <si>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</si>
  <si>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</si>
  <si>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</si>
  <si>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</si>
  <si>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</si>
  <si>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</si>
  <si>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</si>
  <si>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</si>
  <si>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</si>
  <si>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</si>
  <si>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</si>
  <si>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</si>
  <si>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</si>
  <si>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</si>
  <si>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</si>
  <si>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</si>
  <si>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</si>
  <si>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</si>
  <si>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</si>
  <si>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</si>
  <si>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</si>
  <si>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</si>
  <si>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</si>
  <si>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</si>
  <si>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</si>
  <si>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</si>
  <si>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</si>
  <si>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</si>
  <si>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</si>
  <si>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</si>
  <si>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</si>
  <si>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</si>
  <si>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</si>
  <si>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</si>
  <si>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</si>
  <si>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</si>
  <si>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</si>
  <si>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</si>
  <si>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</si>
  <si>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</si>
  <si>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</si>
  <si>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</si>
  <si>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</si>
  <si>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</si>
  <si>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</si>
  <si>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</si>
  <si>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</si>
  <si>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</si>
  <si>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</si>
  <si>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</si>
  <si>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</si>
  <si>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</si>
  <si>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</si>
  <si>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</si>
  <si>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</si>
  <si>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</si>
  <si>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</si>
  <si>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</si>
  <si>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</si>
  <si>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</si>
  <si>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</si>
  <si>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</si>
  <si>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</si>
  <si>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</si>
  <si>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</si>
  <si>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</si>
  <si>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</si>
  <si>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</si>
  <si>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</si>
  <si>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</si>
  <si>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</si>
  <si>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</si>
  <si>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</si>
  <si>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</si>
  <si>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</si>
  <si>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</si>
  <si>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</si>
  <si>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</si>
  <si>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</si>
  <si>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</si>
  <si>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</si>
  <si>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</si>
  <si>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</si>
  <si>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</si>
  <si>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</si>
  <si>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</si>
  <si>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</si>
  <si>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</si>
  <si>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</si>
  <si>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</si>
  <si>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</si>
  <si>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</si>
  <si>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</si>
  <si>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</si>
  <si>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</si>
  <si>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</si>
  <si>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</si>
  <si>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</si>
  <si>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</si>
  <si>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</si>
  <si>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</si>
  <si>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</si>
  <si>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</si>
  <si>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</si>
  <si>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</si>
  <si>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</si>
  <si>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</si>
  <si>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</si>
  <si>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</si>
  <si>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</si>
  <si>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</si>
  <si>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</si>
  <si>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</si>
  <si>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</si>
  <si>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</si>
  <si>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</si>
  <si>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</si>
  <si>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</si>
  <si>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</si>
  <si>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</si>
  <si>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</si>
  <si>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</si>
  <si>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</si>
  <si>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</si>
  <si>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</si>
  <si>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</si>
  <si>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</si>
  <si>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</si>
  <si>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</si>
  <si>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</si>
  <si>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</si>
  <si>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</si>
  <si>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</si>
  <si>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</si>
  <si>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</si>
  <si>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</si>
  <si>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</si>
  <si>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</si>
  <si>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</si>
  <si>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</si>
  <si>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</si>
  <si>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</si>
  <si>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</si>
  <si>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</si>
  <si>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</si>
  <si>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</si>
  <si>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</si>
  <si>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</si>
  <si>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</si>
  <si>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</si>
  <si>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</si>
  <si>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</si>
  <si>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</si>
  <si>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</si>
  <si>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</si>
  <si>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</si>
  <si>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</si>
  <si>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</si>
  <si>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</si>
  <si>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</si>
  <si>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</si>
  <si>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</si>
  <si>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</si>
  <si>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</si>
  <si>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</si>
  <si>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</si>
  <si>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</si>
  <si>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</si>
  <si>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</si>
  <si>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</si>
  <si>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</si>
  <si>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</si>
  <si>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</si>
  <si>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</si>
  <si>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</si>
  <si>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</si>
  <si>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</si>
  <si>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</si>
  <si>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</si>
  <si>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</si>
  <si>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</si>
  <si>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</si>
  <si>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</si>
  <si>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</si>
  <si>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</si>
  <si>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</si>
  <si>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</si>
  <si>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</si>
  <si>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</si>
  <si>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</si>
  <si>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</si>
  <si>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</si>
  <si>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</si>
  <si>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</si>
  <si>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</si>
  <si>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</si>
  <si>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</si>
  <si>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</si>
  <si>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</si>
  <si>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</si>
  <si>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</si>
  <si>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</si>
  <si>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</si>
  <si>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</si>
  <si>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</si>
  <si>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</si>
  <si>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</si>
  <si>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</si>
  <si>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</si>
  <si>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</si>
  <si>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</si>
  <si>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</si>
  <si>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</si>
  <si>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</si>
  <si>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</si>
  <si>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</si>
  <si>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</si>
  <si>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</si>
  <si>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</si>
  <si>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</si>
  <si>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</si>
  <si>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</si>
  <si>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</si>
  <si>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</si>
  <si>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</si>
  <si>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</si>
  <si>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</si>
  <si>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</si>
  <si>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</si>
  <si>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</si>
  <si>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</si>
  <si>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</si>
  <si>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</si>
  <si>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</si>
  <si>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</si>
  <si>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</si>
  <si>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</si>
  <si>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</si>
  <si>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</si>
  <si>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</si>
  <si>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</si>
  <si>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</si>
  <si>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</si>
  <si>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</si>
  <si>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</si>
  <si>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</si>
  <si>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</si>
  <si>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</si>
  <si>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</si>
  <si>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</si>
  <si>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</si>
  <si>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</si>
  <si>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</si>
  <si>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</si>
  <si>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</si>
  <si>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</si>
  <si>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</si>
  <si>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</si>
  <si>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</si>
  <si>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</si>
  <si>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</si>
  <si>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</si>
  <si>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</si>
  <si>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</si>
  <si>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</si>
  <si>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</si>
  <si>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</si>
  <si>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</si>
  <si>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</si>
  <si>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</si>
  <si>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</si>
  <si>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</si>
  <si>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</si>
  <si>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</si>
  <si>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</si>
  <si>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</si>
  <si>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</si>
  <si>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</si>
  <si>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</si>
  <si>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</si>
  <si>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</si>
  <si>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</si>
  <si>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</si>
  <si>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</si>
  <si>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</si>
  <si>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</si>
  <si>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</si>
  <si>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</si>
  <si>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</si>
  <si>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</si>
  <si>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</si>
  <si>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</si>
  <si>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</si>
  <si>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</si>
  <si>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</si>
  <si>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</si>
  <si>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</si>
  <si>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</si>
  <si>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</si>
  <si>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</si>
  <si>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</si>
  <si>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</si>
  <si>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</si>
  <si>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</si>
  <si>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</si>
  <si>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</si>
  <si>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</si>
  <si>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</si>
  <si>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</si>
  <si>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</si>
  <si>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</si>
  <si>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</si>
  <si>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</si>
  <si>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</si>
  <si>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</si>
  <si>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</si>
  <si>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</si>
  <si>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</si>
  <si>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</si>
  <si>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</si>
  <si>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</si>
  <si>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</si>
  <si>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</si>
  <si>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</si>
  <si>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</si>
  <si>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</si>
  <si>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</si>
  <si>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</si>
  <si>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</si>
  <si>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</si>
  <si>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</si>
  <si>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</si>
  <si>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</si>
  <si>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</si>
  <si>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</si>
  <si>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</si>
  <si>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</si>
  <si>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</si>
  <si>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</si>
  <si>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</si>
  <si>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</si>
  <si>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</si>
  <si>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</si>
  <si>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</si>
  <si>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</si>
  <si>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</si>
  <si>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</si>
  <si>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</si>
  <si>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</si>
  <si>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</si>
  <si>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</si>
  <si>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</si>
  <si>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</si>
  <si>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</si>
  <si>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</si>
  <si>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</si>
  <si>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</si>
  <si>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</si>
  <si>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</si>
  <si>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</si>
  <si>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</si>
  <si>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</si>
  <si>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</si>
  <si>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</si>
  <si>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</si>
  <si>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</si>
  <si>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</si>
  <si>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</si>
  <si>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</si>
  <si>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</si>
  <si>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</si>
  <si>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</si>
  <si>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</si>
  <si>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</si>
  <si>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</si>
  <si>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</si>
  <si>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</si>
  <si>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</si>
  <si>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</si>
  <si>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</si>
  <si>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</si>
  <si>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</si>
  <si>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</si>
  <si>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</si>
  <si>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</si>
  <si>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</si>
  <si>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</si>
  <si>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</si>
  <si>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</si>
  <si>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</si>
  <si>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</si>
  <si>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</si>
  <si>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</si>
  <si>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</si>
  <si>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</si>
  <si>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</si>
  <si>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</si>
  <si>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</si>
  <si>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</si>
  <si>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</si>
  <si>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</si>
  <si>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</si>
  <si>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</si>
  <si>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</si>
  <si>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</si>
  <si>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</si>
  <si>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</si>
  <si>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</si>
  <si>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</si>
  <si>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</si>
  <si>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</si>
  <si>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</si>
  <si>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</si>
  <si>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</si>
  <si>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</si>
  <si>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</si>
  <si>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</si>
  <si>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</si>
  <si>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</si>
  <si>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</si>
  <si>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</si>
  <si>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</si>
  <si>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</si>
  <si>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</si>
  <si>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</si>
  <si>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</si>
  <si>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</si>
  <si>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</si>
  <si>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</si>
  <si>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</si>
  <si>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</si>
  <si>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</si>
  <si>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</si>
  <si>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</si>
  <si>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</si>
  <si>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</si>
  <si>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</si>
  <si>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</si>
  <si>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</si>
  <si>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</si>
  <si>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</si>
  <si>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</si>
  <si>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</si>
  <si>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</si>
  <si>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</si>
  <si>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</si>
  <si>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</si>
  <si>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</si>
  <si>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</si>
  <si>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</si>
  <si>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</si>
  <si>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</si>
  <si>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</si>
  <si>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</si>
  <si>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</si>
  <si>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</si>
  <si>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</si>
  <si>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</si>
  <si>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</si>
  <si>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</si>
  <si>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</si>
  <si>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</si>
  <si>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</si>
  <si>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</si>
  <si>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</si>
  <si>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</si>
  <si>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</si>
  <si>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</si>
  <si>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</si>
  <si>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</si>
  <si>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</si>
  <si>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</si>
  <si>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</si>
  <si>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</si>
  <si>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</si>
  <si>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</si>
  <si>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</si>
  <si>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</si>
  <si>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</si>
  <si>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</si>
  <si>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</si>
  <si>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</si>
  <si>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</si>
  <si>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</si>
  <si>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</si>
  <si>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</si>
  <si>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</si>
  <si>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</si>
  <si>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</si>
  <si>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</si>
  <si>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</si>
  <si>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</si>
  <si>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</si>
  <si>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</si>
  <si>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</si>
  <si>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</si>
  <si>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</si>
  <si>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</si>
  <si>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</si>
  <si>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</si>
  <si>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</si>
  <si>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</si>
  <si>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</si>
  <si>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</si>
  <si>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</si>
  <si>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</si>
  <si>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</si>
  <si>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</si>
  <si>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</si>
  <si>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</si>
  <si>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</si>
  <si>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</si>
  <si>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</si>
  <si>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</si>
  <si>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</si>
  <si>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</si>
  <si>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</si>
  <si>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</si>
  <si>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</si>
  <si>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</si>
  <si>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</si>
  <si>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</si>
  <si>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</si>
  <si>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</si>
  <si>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</si>
  <si>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</si>
  <si>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</si>
  <si>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</si>
  <si>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</si>
  <si>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</si>
  <si>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</si>
  <si>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</si>
  <si>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</si>
  <si>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</si>
  <si>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</si>
  <si>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</si>
  <si>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</si>
  <si>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</si>
  <si>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</si>
  <si>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</si>
  <si>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</si>
  <si>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</si>
  <si>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</si>
  <si>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</si>
  <si>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</si>
  <si>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</si>
  <si>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</si>
  <si>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</si>
  <si>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</si>
  <si>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</si>
  <si>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</si>
  <si>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</si>
  <si>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</si>
  <si>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</si>
  <si>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</si>
  <si>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</si>
  <si>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</si>
  <si>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</si>
  <si>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</si>
  <si>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</si>
  <si>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</si>
  <si>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</si>
  <si>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</si>
  <si>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</si>
  <si>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</si>
  <si>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</si>
  <si>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</si>
  <si>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</si>
  <si>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</si>
  <si>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</si>
  <si>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</si>
  <si>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</si>
  <si>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</si>
  <si>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</si>
  <si>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</si>
  <si>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</si>
  <si>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</si>
  <si>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</si>
  <si>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</si>
  <si>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</si>
  <si>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</si>
  <si>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</si>
  <si>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</si>
  <si>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</si>
  <si>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</si>
  <si>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</si>
  <si>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</si>
  <si>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</si>
  <si>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</si>
  <si>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</si>
  <si>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</si>
  <si>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</si>
  <si>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</si>
  <si>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</si>
  <si>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</si>
  <si>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</si>
  <si>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</si>
  <si>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</si>
  <si>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</si>
  <si>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</si>
  <si>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</si>
  <si>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</si>
  <si>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</si>
  <si>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</si>
  <si>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</si>
  <si>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</si>
  <si>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</si>
  <si>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</si>
  <si>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</si>
  <si>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</si>
  <si>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</si>
  <si>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</si>
  <si>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</si>
  <si>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</si>
  <si>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</si>
  <si>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</si>
  <si>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</si>
  <si>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</si>
  <si>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</si>
  <si>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</si>
  <si>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</si>
  <si>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</si>
  <si>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</si>
  <si>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</si>
  <si>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</si>
  <si>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</si>
  <si>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</si>
  <si>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</si>
  <si>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</si>
  <si>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</si>
  <si>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</si>
  <si>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</si>
  <si>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</si>
  <si>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</si>
  <si>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</si>
  <si>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</si>
  <si>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</si>
  <si>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</si>
  <si>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</si>
  <si>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</si>
  <si>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</si>
  <si>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</si>
  <si>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</si>
  <si>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</si>
  <si>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</si>
  <si>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</si>
  <si>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</si>
  <si>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</si>
  <si>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</si>
  <si>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</si>
  <si>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</si>
  <si>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</si>
  <si>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</si>
  <si>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</si>
  <si>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</si>
  <si>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</si>
  <si>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</si>
  <si>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</si>
  <si>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</si>
  <si>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</si>
  <si>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</si>
  <si>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</si>
  <si>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</si>
  <si>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</si>
  <si>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</si>
  <si>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</si>
  <si>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</si>
  <si>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</si>
  <si>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</si>
  <si>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</si>
  <si>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</si>
  <si>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</si>
  <si>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</si>
  <si>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</si>
  <si>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</si>
  <si>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</si>
  <si>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</si>
  <si>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</si>
  <si>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</si>
  <si>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</si>
  <si>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</si>
  <si>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</si>
  <si>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</si>
  <si>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</si>
  <si>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</si>
  <si>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</si>
  <si>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</si>
  <si>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</si>
  <si>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</si>
  <si>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</si>
  <si>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</si>
  <si>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</si>
  <si>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</si>
  <si>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</si>
  <si>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</si>
  <si>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</si>
  <si>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</si>
  <si>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</si>
  <si>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</si>
  <si>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</si>
  <si>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</si>
  <si>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</si>
  <si>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</si>
  <si>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</si>
  <si>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</si>
  <si>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</si>
  <si>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</si>
  <si>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</si>
  <si>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</si>
  <si>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</si>
  <si>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</si>
  <si>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</si>
  <si>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</si>
  <si>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</si>
  <si>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</si>
  <si>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</si>
  <si>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</si>
  <si>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</si>
  <si>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</si>
  <si>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</si>
  <si>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</si>
  <si>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</si>
  <si>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</si>
  <si>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</si>
  <si>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</si>
  <si>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</si>
  <si>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</si>
  <si>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</si>
  <si>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</si>
  <si>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</si>
  <si>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</si>
  <si>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</si>
  <si>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</si>
  <si>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</si>
  <si>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</si>
  <si>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</si>
  <si>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</si>
  <si>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</si>
  <si>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</si>
  <si>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</si>
  <si>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</si>
  <si>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</si>
  <si>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</si>
  <si>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</si>
  <si>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</si>
  <si>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</si>
  <si>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</si>
  <si>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</si>
  <si>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</si>
  <si>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</si>
  <si>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</si>
  <si>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</si>
  <si>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</si>
  <si>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</si>
  <si>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</si>
  <si>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</si>
  <si>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</si>
  <si>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</si>
  <si>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</si>
  <si>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</si>
  <si>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</si>
  <si>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</si>
  <si>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</si>
  <si>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</si>
  <si>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</si>
  <si>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</si>
  <si>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</si>
  <si>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</si>
  <si>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</si>
  <si>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</si>
  <si>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</si>
  <si>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</si>
  <si>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</si>
  <si>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</si>
  <si>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</si>
  <si>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</si>
  <si>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</si>
  <si>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</si>
  <si>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</si>
  <si>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</si>
  <si>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</si>
  <si>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</si>
  <si>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</si>
  <si>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</si>
  <si>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</si>
  <si>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</si>
  <si>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</si>
  <si>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</si>
  <si>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</si>
  <si>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</si>
  <si>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</si>
  <si>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</si>
  <si>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</si>
  <si>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</si>
  <si>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</si>
  <si>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</si>
  <si>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</si>
  <si>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</si>
  <si>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</si>
  <si>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</si>
  <si>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</si>
  <si>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</si>
  <si>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</si>
  <si>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</si>
  <si>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</si>
  <si>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</si>
  <si>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</si>
  <si>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</si>
  <si>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</si>
  <si>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</si>
  <si>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</si>
  <si>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</si>
  <si>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</si>
  <si>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</si>
  <si>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</si>
  <si>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</si>
  <si>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</si>
  <si>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</si>
  <si>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</si>
  <si>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</si>
  <si>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</si>
  <si>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</si>
  <si>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</si>
  <si>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</si>
  <si>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</si>
  <si>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</si>
  <si>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</si>
  <si>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</si>
  <si>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</si>
  <si>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</si>
  <si>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</si>
  <si>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</si>
  <si>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</si>
  <si>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</si>
  <si>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</si>
  <si>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</si>
  <si>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</si>
  <si>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</si>
  <si>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</si>
  <si>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</si>
  <si>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</si>
  <si>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</si>
  <si>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</si>
  <si>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</si>
  <si>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</si>
  <si>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</si>
  <si>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</si>
  <si>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</si>
  <si>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</si>
  <si>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</si>
  <si>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</si>
  <si>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</si>
  <si>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</si>
  <si>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</si>
  <si>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</si>
  <si>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</si>
  <si>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</si>
  <si>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</si>
  <si>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</si>
  <si>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</si>
  <si>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</si>
  <si>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</si>
  <si>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</si>
  <si>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</si>
  <si>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</si>
  <si>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</si>
  <si>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</si>
  <si>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</si>
  <si>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</si>
  <si>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</si>
  <si>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</si>
  <si>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</si>
  <si>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</si>
  <si>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</si>
  <si>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</si>
  <si>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</si>
  <si>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</si>
  <si>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</si>
  <si>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</si>
  <si>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</si>
  <si>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</si>
  <si>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</si>
  <si>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</si>
  <si>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</si>
  <si>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</si>
  <si>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</si>
  <si>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</si>
  <si>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</si>
  <si>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</si>
  <si>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</si>
  <si>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</si>
  <si>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</si>
  <si>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</si>
  <si>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</si>
  <si>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</si>
  <si>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</si>
  <si>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</si>
  <si>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</si>
  <si>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</si>
  <si>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</si>
  <si>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</si>
  <si>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</si>
  <si>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</si>
  <si>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</si>
  <si>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</si>
  <si>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</si>
  <si>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</si>
  <si>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</si>
  <si>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</si>
  <si>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</si>
  <si>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</si>
  <si>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</si>
  <si>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</si>
  <si>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</si>
  <si>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</si>
  <si>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</si>
  <si>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</si>
  <si>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</si>
  <si>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</si>
  <si>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</si>
  <si>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</si>
  <si>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</si>
  <si>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</si>
  <si>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</si>
  <si>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</si>
  <si>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</si>
  <si>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</si>
  <si>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</si>
  <si>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</si>
  <si>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</si>
  <si>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</si>
  <si>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</si>
  <si>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</si>
  <si>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</si>
  <si>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</si>
  <si>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</si>
  <si>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</si>
  <si>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</si>
  <si>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</si>
  <si>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</si>
  <si>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</si>
  <si>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</si>
  <si>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</si>
  <si>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</si>
  <si>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</si>
  <si>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</si>
  <si>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</si>
  <si>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</si>
  <si>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</si>
  <si>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</si>
  <si>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</si>
  <si>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</si>
  <si>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</si>
  <si>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</si>
  <si>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</si>
  <si>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</si>
  <si>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</si>
  <si>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</si>
  <si>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</si>
  <si>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</si>
  <si>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</si>
  <si>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</si>
  <si>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</si>
  <si>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</si>
  <si>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</si>
  <si>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</si>
  <si>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</si>
  <si>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</si>
  <si>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</si>
  <si>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</si>
  <si>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</si>
  <si>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</si>
  <si>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</si>
  <si>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</si>
  <si>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</si>
  <si>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</si>
  <si>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</si>
  <si>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</si>
  <si>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</si>
  <si>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</si>
  <si>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</si>
  <si>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</si>
  <si>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</si>
  <si>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</si>
  <si>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</si>
  <si>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</si>
  <si>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</si>
  <si>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</si>
  <si>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</si>
  <si>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</si>
  <si>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</si>
  <si>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</si>
  <si>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</si>
  <si>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</si>
  <si>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</si>
  <si>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</si>
  <si>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</si>
  <si>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</si>
  <si>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</si>
  <si>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</si>
  <si>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</si>
  <si>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</si>
  <si>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</si>
  <si>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</si>
  <si>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</si>
  <si>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</si>
  <si>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</si>
  <si>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</si>
  <si>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</si>
  <si>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</si>
  <si>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</si>
  <si>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</si>
  <si>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</si>
  <si>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</si>
  <si>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</si>
  <si>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</si>
  <si>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</si>
  <si>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</si>
  <si>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</si>
  <si>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</si>
  <si>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</si>
  <si>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</si>
  <si>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</si>
  <si>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</si>
  <si>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</si>
  <si>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</si>
  <si>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</si>
  <si>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</si>
  <si>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</si>
  <si>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</si>
  <si>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</si>
  <si>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</si>
  <si>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</si>
  <si>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</si>
  <si>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</si>
  <si>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</si>
  <si>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</si>
  <si>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</si>
  <si>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</si>
  <si>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</si>
  <si>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</si>
  <si>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</si>
  <si>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</si>
  <si>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</si>
  <si>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</si>
  <si>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</si>
  <si>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</si>
  <si>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</si>
  <si>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</si>
  <si>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</si>
  <si>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</si>
  <si>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</si>
  <si>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</si>
  <si>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</si>
  <si>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</si>
  <si>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</si>
  <si>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</si>
  <si>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</si>
  <si>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</si>
  <si>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</si>
  <si>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</si>
  <si>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</si>
  <si>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</si>
  <si>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</si>
  <si>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</si>
  <si>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</si>
  <si>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</si>
  <si>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</si>
  <si>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</si>
  <si>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</si>
  <si>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</si>
  <si>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</si>
  <si>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</si>
  <si>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</si>
  <si>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</si>
  <si>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</si>
  <si>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</si>
  <si>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</si>
  <si>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</si>
  <si>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</si>
  <si>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</si>
  <si>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</si>
  <si>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</si>
  <si>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</si>
  <si>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</si>
  <si>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</si>
  <si>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</si>
  <si>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</si>
  <si>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</si>
  <si>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</si>
  <si>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</si>
  <si>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</si>
  <si>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</si>
  <si>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</si>
  <si>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</si>
  <si>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</si>
  <si>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</si>
  <si>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</si>
  <si>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</si>
  <si>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</si>
  <si>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</si>
  <si>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</si>
  <si>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</si>
  <si>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</si>
  <si>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</si>
  <si>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</si>
  <si>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</si>
  <si>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</si>
  <si>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</si>
  <si>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</si>
  <si>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</si>
  <si>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</si>
  <si>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</si>
  <si>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</si>
  <si>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</si>
  <si>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</si>
  <si>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</si>
  <si>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</si>
  <si>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</si>
  <si>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</si>
  <si>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</si>
  <si>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</si>
  <si>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</si>
  <si>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</si>
  <si>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</si>
  <si>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</si>
  <si>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</si>
  <si>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</si>
  <si>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</si>
  <si>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</si>
  <si>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</si>
  <si>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</si>
  <si>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</si>
  <si>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</si>
  <si>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</si>
  <si>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</si>
  <si>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</si>
  <si>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</si>
  <si>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</si>
  <si>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</si>
  <si>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</si>
  <si>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</si>
  <si>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</si>
  <si>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</si>
  <si>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</si>
  <si>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</si>
  <si>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</si>
  <si>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</si>
  <si>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</si>
  <si>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</si>
  <si>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</si>
  <si>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</si>
  <si>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</si>
  <si>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</si>
  <si>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</si>
  <si>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</si>
  <si>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</si>
  <si>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</si>
  <si>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</si>
  <si>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</si>
  <si>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</si>
  <si>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</si>
  <si>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</si>
  <si>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</si>
  <si>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</si>
  <si>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</si>
  <si>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</si>
  <si>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</si>
  <si>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</si>
  <si>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</si>
  <si>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</si>
  <si>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</si>
  <si>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</si>
  <si>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</si>
  <si>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</si>
  <si>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</si>
  <si>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</si>
  <si>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</si>
  <si>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</si>
  <si>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</si>
  <si>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</si>
  <si>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</si>
  <si>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</si>
  <si>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</si>
  <si>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</si>
  <si>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</si>
  <si>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</si>
  <si>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</si>
  <si>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</si>
  <si>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</si>
  <si>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</si>
  <si>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</si>
  <si>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</si>
  <si>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</si>
  <si>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</si>
  <si>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</si>
  <si>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</si>
  <si>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</si>
  <si>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</si>
  <si>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</si>
  <si>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</si>
  <si>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</si>
  <si>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</si>
  <si>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</si>
  <si>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</si>
  <si>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</si>
  <si>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</si>
  <si>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</si>
  <si>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</si>
  <si>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</si>
  <si>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</si>
  <si>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</si>
  <si>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</si>
  <si>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</si>
  <si>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</si>
  <si>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</si>
  <si>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</si>
  <si>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</si>
  <si>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</si>
  <si>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</si>
  <si>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</si>
  <si>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</si>
  <si>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</si>
  <si>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</si>
  <si>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</si>
  <si>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</si>
  <si>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</si>
  <si>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</si>
  <si>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</si>
  <si>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</si>
  <si>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</si>
  <si>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</si>
  <si>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</si>
  <si>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</si>
  <si>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</si>
  <si>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</si>
  <si>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</si>
  <si>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</si>
  <si>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</si>
  <si>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</si>
  <si>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</si>
  <si>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</si>
  <si>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</si>
  <si>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</si>
  <si>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</si>
  <si>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</si>
  <si>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</si>
  <si>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</si>
  <si>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</si>
  <si>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</si>
  <si>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</si>
  <si>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</si>
  <si>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</si>
  <si>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</si>
  <si>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</si>
  <si>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</si>
  <si>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</si>
  <si>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</si>
  <si>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</si>
  <si>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</si>
  <si>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</si>
  <si>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</si>
  <si>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</si>
  <si>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</si>
  <si>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</si>
  <si>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</si>
  <si>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</si>
  <si>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</si>
  <si>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</si>
  <si>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</si>
  <si>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</si>
  <si>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</si>
  <si>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</si>
  <si>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</si>
  <si>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</si>
  <si>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</si>
  <si>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</si>
  <si>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</si>
  <si>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</si>
  <si>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</si>
  <si>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</si>
  <si>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</si>
  <si>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</si>
  <si>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</si>
  <si>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</si>
  <si>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</si>
  <si>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</si>
  <si>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</si>
  <si>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</si>
  <si>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</si>
  <si>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</si>
  <si>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</si>
  <si>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</si>
  <si>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</si>
  <si>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</si>
  <si>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</si>
  <si>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</si>
  <si>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</si>
  <si>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</si>
  <si>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</si>
  <si>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</si>
  <si>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</si>
  <si>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</si>
  <si>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</si>
  <si>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</si>
  <si>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</si>
  <si>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</si>
  <si>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</si>
  <si>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</si>
  <si>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</si>
  <si>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</si>
  <si>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</si>
  <si>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</si>
  <si>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</si>
  <si>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</si>
  <si>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</si>
  <si>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</si>
  <si>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</si>
  <si>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</si>
  <si>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</si>
  <si>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</si>
  <si>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</si>
  <si>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</si>
  <si>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</si>
  <si>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</si>
  <si>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</si>
  <si>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</si>
  <si>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</si>
  <si>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</si>
  <si>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</si>
  <si>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</si>
  <si>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</si>
  <si>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</si>
  <si>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</si>
  <si>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</si>
  <si>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</si>
  <si>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</si>
  <si>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</si>
  <si>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</si>
  <si>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</si>
  <si>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</si>
  <si>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</si>
  <si>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</si>
  <si>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</si>
  <si>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</si>
  <si>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</si>
  <si>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</si>
  <si>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</si>
  <si>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</si>
  <si>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</si>
  <si>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</si>
  <si>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</si>
  <si>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</si>
  <si>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</si>
  <si>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</si>
  <si>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</si>
  <si>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</si>
  <si>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</si>
  <si>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</si>
  <si>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</si>
  <si>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</si>
  <si>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</si>
  <si>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</si>
  <si>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</si>
  <si>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</si>
  <si>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</si>
  <si>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</si>
  <si>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</si>
  <si>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</si>
  <si>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</si>
  <si>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</si>
  <si>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</si>
  <si>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</si>
  <si>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</si>
  <si>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</si>
  <si>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</si>
  <si>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</si>
  <si>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</si>
  <si>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</si>
  <si>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</si>
  <si>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</si>
  <si>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</si>
  <si>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</si>
  <si>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</si>
  <si>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</si>
  <si>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</si>
  <si>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</si>
  <si>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</si>
  <si>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</si>
  <si>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</si>
  <si>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</si>
  <si>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</si>
  <si>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</si>
  <si>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</si>
  <si>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</si>
  <si>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</si>
  <si>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</si>
  <si>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</si>
  <si>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</si>
  <si>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</si>
  <si>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</si>
  <si>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</si>
  <si>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</si>
  <si>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</si>
  <si>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</si>
  <si>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</si>
  <si>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</si>
  <si>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</si>
  <si>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</si>
  <si>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</si>
  <si>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</si>
  <si>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</si>
  <si>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</si>
  <si>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</si>
  <si>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</si>
  <si>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</si>
  <si>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</si>
  <si>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</si>
  <si>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</si>
  <si>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</si>
  <si>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</si>
  <si>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</si>
  <si>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</si>
  <si>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</si>
  <si>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</si>
  <si>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</si>
  <si>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</si>
  <si>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</si>
  <si>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</si>
  <si>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</si>
  <si>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</si>
  <si>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</si>
  <si>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</si>
  <si>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</si>
  <si>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</si>
  <si>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</si>
  <si>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</si>
  <si>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</si>
  <si>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</si>
  <si>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</si>
  <si>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</si>
  <si>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</si>
  <si>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</si>
  <si>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</si>
  <si>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</si>
  <si>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</si>
  <si>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</si>
  <si>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</si>
  <si>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</si>
  <si>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</si>
  <si>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</si>
  <si>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</si>
  <si>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</si>
  <si>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</si>
  <si>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</si>
  <si>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</si>
  <si>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</si>
  <si>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</si>
  <si>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</si>
  <si>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</si>
  <si>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</si>
  <si>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</si>
  <si>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</si>
  <si>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</si>
  <si>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</si>
  <si>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</si>
  <si>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</si>
  <si>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</si>
  <si>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</si>
  <si>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</si>
  <si>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</si>
  <si>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</si>
  <si>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</si>
  <si>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</si>
  <si>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</si>
  <si>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</si>
  <si>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</si>
  <si>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</si>
  <si>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</si>
  <si>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</si>
  <si>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</si>
  <si>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</si>
  <si>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</si>
  <si>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</si>
  <si>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</si>
  <si>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</si>
  <si>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</si>
  <si>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</si>
  <si>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</si>
  <si>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</si>
  <si>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</si>
  <si>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</si>
  <si>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</si>
  <si>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</si>
  <si>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</si>
  <si>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</si>
  <si>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</si>
  <si>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</si>
  <si>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</si>
  <si>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</si>
  <si>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</si>
  <si>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</si>
  <si>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</si>
  <si>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</si>
  <si>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</si>
  <si>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</si>
  <si>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</si>
  <si>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</si>
  <si>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</si>
  <si>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</si>
  <si>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</si>
  <si>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</si>
  <si>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</si>
  <si>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</si>
  <si>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</si>
  <si>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</si>
  <si>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</si>
  <si>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</si>
  <si>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</si>
  <si>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</si>
  <si>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</si>
  <si>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</si>
  <si>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</si>
  <si>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</si>
  <si>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</si>
  <si>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</si>
  <si>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</si>
  <si>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</si>
  <si>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</si>
  <si>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</si>
  <si>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</si>
  <si>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</si>
  <si>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</si>
  <si>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</si>
  <si>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</si>
  <si>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</si>
  <si>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</si>
  <si>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</si>
  <si>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</si>
  <si>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</si>
  <si>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</si>
  <si>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</si>
  <si>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</si>
  <si>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</si>
  <si>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</si>
  <si>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</si>
  <si>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</si>
  <si>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</si>
  <si>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</si>
  <si>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</si>
  <si>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</si>
  <si>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</si>
  <si>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</si>
  <si>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</si>
  <si>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</si>
  <si>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</si>
  <si>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</si>
  <si>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</si>
  <si>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</si>
  <si>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</si>
  <si>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</si>
  <si>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</si>
  <si>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</si>
  <si>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</si>
  <si>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</si>
  <si>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</si>
  <si>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</si>
  <si>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</si>
  <si>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</si>
  <si>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</si>
  <si>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</si>
  <si>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</si>
  <si>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</si>
  <si>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</si>
  <si>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</si>
  <si>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</si>
  <si>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</si>
  <si>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</si>
  <si>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</si>
  <si>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</si>
  <si>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</si>
  <si>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</si>
  <si>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</si>
  <si>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</si>
  <si>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</si>
  <si>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</si>
  <si>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</si>
  <si>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</si>
  <si>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</si>
  <si>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</si>
  <si>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</si>
  <si>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</si>
  <si>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</si>
  <si>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</si>
  <si>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</si>
  <si>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</si>
  <si>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</si>
  <si>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</si>
  <si>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</si>
  <si>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</si>
  <si>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</si>
  <si>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</si>
  <si>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</si>
  <si>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</si>
  <si>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</si>
  <si>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</si>
  <si>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</si>
  <si>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</si>
  <si>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</si>
  <si>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</si>
  <si>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</si>
  <si>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</si>
  <si>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</si>
  <si>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</si>
  <si>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</si>
  <si>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</si>
  <si>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</si>
  <si>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</si>
  <si>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</si>
  <si>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</si>
  <si>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</si>
  <si>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</si>
  <si>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</si>
  <si>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</si>
  <si>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</si>
  <si>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</si>
  <si>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</si>
  <si>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</si>
  <si>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</si>
  <si>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</si>
  <si>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</si>
  <si>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</si>
  <si>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</si>
  <si>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</si>
  <si>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</si>
  <si>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</si>
  <si>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</si>
  <si>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</si>
  <si>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</si>
  <si>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</si>
  <si>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</si>
  <si>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</si>
  <si>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</si>
  <si>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</si>
  <si>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</si>
  <si>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</si>
  <si>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</si>
  <si>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</si>
  <si>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</si>
  <si>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</si>
  <si>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</si>
  <si>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</si>
  <si>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</si>
  <si>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</si>
  <si>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</si>
  <si>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</si>
  <si>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</si>
  <si>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</si>
  <si>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</si>
  <si>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</si>
  <si>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</si>
  <si>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</si>
  <si>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</si>
  <si>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</si>
  <si>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</si>
  <si>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</si>
  <si>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</si>
  <si>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</si>
  <si>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</si>
  <si>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</si>
  <si>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</si>
  <si>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</si>
  <si>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</si>
  <si>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</si>
  <si>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</si>
  <si>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</si>
  <si>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</si>
  <si>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</si>
  <si>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</si>
  <si>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</si>
  <si>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</si>
  <si>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</si>
  <si>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</si>
  <si>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</si>
  <si>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</si>
  <si>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</si>
  <si>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</si>
  <si>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</si>
  <si>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</si>
  <si>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</si>
  <si>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</si>
  <si>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</si>
  <si>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</si>
  <si>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</si>
  <si>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</si>
  <si>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</si>
  <si>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</si>
  <si>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</si>
  <si>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</si>
  <si>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</si>
  <si>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</si>
  <si>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</si>
  <si>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</si>
  <si>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</si>
  <si>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</si>
  <si>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</si>
  <si>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</si>
  <si>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</si>
  <si>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</si>
  <si>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</si>
  <si>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</si>
  <si>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</si>
  <si>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</si>
  <si>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</si>
  <si>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</si>
  <si>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</si>
  <si>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</si>
  <si>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</si>
  <si>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</si>
  <si>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</si>
  <si>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</si>
  <si>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</si>
  <si>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</si>
  <si>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</si>
  <si>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</si>
  <si>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</si>
  <si>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</si>
  <si>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</si>
  <si>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</si>
  <si>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</si>
  <si>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</si>
  <si>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</si>
  <si>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</si>
  <si>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</si>
  <si>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</si>
  <si>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</si>
  <si>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</si>
  <si>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</si>
  <si>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</si>
  <si>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</si>
  <si>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</si>
  <si>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</si>
  <si>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</si>
  <si>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</si>
  <si>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</si>
  <si>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</si>
  <si>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</si>
  <si>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</si>
  <si>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</si>
  <si>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</si>
  <si>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</si>
  <si>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</si>
  <si>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</si>
  <si>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</si>
  <si>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</si>
  <si>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</si>
  <si>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</si>
  <si>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</si>
  <si>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</si>
  <si>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</si>
  <si>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</si>
  <si>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</si>
  <si>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</si>
  <si>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</si>
  <si>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</si>
  <si>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</si>
  <si>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</si>
  <si>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</si>
  <si>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</si>
  <si>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</si>
  <si>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</si>
  <si>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</si>
  <si>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</si>
  <si>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</si>
  <si>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</si>
  <si>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</si>
  <si>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</si>
  <si>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</si>
  <si>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</si>
  <si>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</si>
  <si>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</si>
  <si>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</si>
  <si>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</si>
  <si>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</si>
  <si>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</si>
  <si>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</si>
  <si>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</si>
  <si>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</si>
  <si>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</si>
  <si>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</si>
  <si>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</si>
  <si>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</si>
  <si>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</si>
  <si>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</si>
  <si>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</si>
  <si>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</si>
  <si>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</si>
  <si>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</si>
  <si>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</si>
  <si>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</si>
  <si>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</si>
  <si>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</si>
  <si>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</si>
  <si>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</si>
  <si>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</si>
  <si>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</si>
  <si>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</si>
  <si>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</si>
  <si>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</si>
  <si>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</si>
  <si>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</si>
  <si>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</si>
  <si>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</si>
  <si>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</si>
  <si>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</si>
  <si>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</si>
  <si>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</si>
  <si>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</si>
  <si>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</si>
  <si>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</si>
  <si>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</si>
  <si>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</si>
  <si>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</si>
  <si>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</si>
  <si>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</si>
  <si>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</si>
  <si>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</si>
  <si>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</si>
  <si>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</si>
  <si>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</si>
  <si>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</si>
  <si>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</si>
  <si>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</si>
  <si>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</si>
  <si>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</si>
  <si>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</si>
  <si>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</si>
  <si>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</si>
  <si>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</si>
  <si>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</si>
  <si>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</si>
  <si>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</si>
  <si>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</si>
  <si>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</si>
  <si>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</si>
  <si>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</si>
  <si>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</si>
  <si>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</si>
  <si>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</si>
  <si>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</si>
  <si>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</si>
  <si>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</si>
  <si>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</si>
  <si>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</si>
  <si>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</si>
  <si>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</si>
  <si>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</si>
  <si>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</si>
  <si>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</si>
  <si>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</si>
  <si>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</si>
  <si>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</si>
  <si>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</si>
  <si>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</si>
  <si>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</si>
  <si>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</si>
  <si>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</si>
  <si>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</si>
  <si>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</si>
  <si>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</si>
  <si>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</si>
  <si>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</si>
  <si>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</si>
  <si>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</si>
  <si>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</si>
  <si>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</si>
  <si>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</si>
  <si>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</si>
  <si>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</si>
  <si>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</si>
  <si>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</si>
  <si>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</si>
  <si>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</si>
  <si>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</si>
  <si>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</si>
  <si>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</si>
  <si>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</si>
  <si>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</si>
  <si>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</si>
  <si>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</si>
  <si>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</si>
  <si>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</si>
  <si>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</si>
  <si>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</si>
  <si>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</si>
  <si>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</si>
  <si>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</si>
  <si>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</si>
  <si>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</si>
  <si>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</si>
  <si>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</si>
  <si>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</si>
  <si>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</si>
  <si>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</si>
  <si>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</si>
  <si>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</si>
  <si>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</si>
  <si>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</si>
  <si>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</si>
  <si>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</si>
  <si>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</si>
  <si>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</si>
  <si>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</si>
  <si>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</si>
  <si>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</si>
  <si>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</si>
  <si>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</si>
  <si>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</si>
  <si>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</si>
  <si>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</si>
  <si>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</si>
  <si>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</si>
  <si>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</si>
  <si>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</si>
  <si>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</si>
  <si>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</si>
  <si>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</si>
  <si>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</si>
  <si>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</si>
  <si>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</si>
  <si>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</si>
  <si>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</si>
  <si>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</si>
  <si>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</si>
  <si>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</si>
  <si>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</si>
  <si>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</si>
  <si>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</si>
  <si>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</si>
  <si>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</si>
  <si>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</si>
  <si>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</si>
  <si>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</si>
  <si>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</si>
  <si>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</si>
  <si>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</si>
  <si>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</si>
  <si>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</si>
  <si>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</si>
  <si>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</si>
  <si>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</si>
  <si>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</si>
  <si>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</si>
  <si>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</si>
  <si>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</si>
  <si>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</si>
  <si>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</si>
  <si>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</si>
  <si>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</si>
  <si>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</si>
  <si>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</si>
  <si>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</si>
  <si>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</si>
  <si>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</si>
  <si>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</si>
  <si>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</si>
  <si>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</si>
  <si>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</si>
  <si>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</si>
  <si>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</si>
  <si>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</si>
  <si>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</si>
  <si>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</si>
  <si>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</si>
  <si>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</si>
  <si>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</si>
  <si>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</si>
  <si>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</si>
  <si>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</si>
  <si>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</si>
  <si>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</si>
  <si>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</si>
  <si>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</si>
  <si>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</si>
  <si>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</si>
  <si>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</si>
  <si>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</si>
  <si>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</si>
  <si>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</si>
  <si>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</si>
  <si>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</si>
  <si>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</si>
  <si>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</si>
  <si>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</si>
  <si>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</si>
  <si>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</si>
  <si>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</si>
  <si>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</si>
  <si>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</si>
  <si>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</si>
  <si>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</si>
  <si>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</si>
  <si>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</si>
  <si>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</si>
  <si>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</si>
  <si>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</si>
  <si>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</si>
  <si>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</si>
  <si>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</si>
  <si>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</si>
  <si>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</si>
  <si>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</si>
  <si>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</si>
  <si>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</si>
  <si>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</si>
  <si>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</si>
  <si>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</si>
  <si>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</si>
  <si>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</si>
  <si>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</si>
  <si>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</si>
  <si>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</si>
  <si>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</si>
  <si>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</si>
  <si>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</si>
  <si>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</si>
  <si>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</si>
  <si>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</si>
  <si>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</si>
  <si>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</si>
  <si>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</si>
  <si>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</si>
  <si>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</si>
  <si>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</si>
  <si>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</si>
  <si>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</si>
  <si>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</si>
  <si>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</si>
  <si>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</si>
  <si>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</si>
  <si>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</si>
  <si>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</si>
  <si>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</si>
  <si>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</si>
  <si>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</si>
  <si>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</si>
  <si>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</si>
  <si>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</si>
  <si>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</si>
  <si>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</si>
  <si>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</si>
  <si>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</si>
  <si>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</si>
  <si>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</si>
  <si>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</si>
  <si>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</si>
  <si>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</si>
  <si>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</si>
  <si>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</si>
  <si>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</si>
  <si>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</si>
  <si>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</si>
  <si>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</si>
  <si>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</si>
  <si>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</si>
  <si>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</si>
  <si>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</si>
  <si>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</si>
  <si>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</si>
  <si>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</si>
  <si>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</si>
  <si>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</si>
  <si>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</si>
  <si>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</si>
  <si>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</si>
  <si>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</si>
  <si>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</si>
  <si>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</si>
  <si>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</si>
  <si>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</si>
  <si>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</si>
  <si>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</si>
  <si>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</si>
  <si>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</si>
  <si>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</si>
  <si>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</si>
  <si>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</si>
  <si>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</si>
  <si>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</si>
  <si>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</si>
  <si>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</si>
  <si>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</si>
  <si>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</si>
  <si>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</si>
  <si>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</si>
  <si>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</si>
  <si>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</si>
  <si>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</si>
  <si>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</si>
  <si>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</si>
  <si>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</si>
  <si>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</si>
  <si>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</si>
  <si>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</si>
  <si>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</si>
  <si>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</si>
  <si>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</si>
  <si>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</si>
  <si>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</si>
  <si>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</si>
  <si>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</si>
  <si>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</si>
  <si>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</si>
  <si>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</si>
  <si>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</si>
  <si>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</si>
  <si>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</si>
  <si>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</si>
  <si>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</si>
  <si>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</si>
  <si>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</si>
  <si>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</si>
  <si>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</si>
  <si>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</si>
  <si>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</si>
  <si>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</si>
  <si>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</si>
  <si>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</si>
  <si>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</si>
  <si>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</si>
  <si>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</si>
  <si>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</si>
  <si>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</si>
  <si>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</si>
  <si>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</si>
  <si>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</si>
  <si>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</si>
  <si>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</si>
  <si>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</si>
  <si>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</si>
  <si>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</si>
  <si>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</si>
  <si>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</si>
  <si>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</si>
  <si>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</si>
  <si>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</si>
  <si>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</si>
  <si>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</si>
  <si>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</si>
  <si>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</si>
  <si>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</si>
  <si>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</si>
  <si>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</si>
  <si>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</si>
  <si>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</si>
  <si>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</si>
  <si>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</si>
  <si>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</si>
  <si>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</si>
  <si>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</si>
  <si>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</si>
  <si>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</si>
  <si>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</si>
  <si>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</si>
  <si>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</si>
  <si>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</si>
  <si>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</si>
  <si>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</si>
  <si>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</si>
  <si>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</si>
  <si>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</si>
  <si>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</si>
  <si>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</si>
  <si>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</si>
  <si>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</si>
  <si>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</si>
  <si>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</si>
  <si>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</si>
  <si>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</si>
  <si>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</si>
  <si>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</si>
  <si>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</si>
  <si>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</si>
  <si>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</si>
  <si>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</si>
  <si>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</si>
  <si>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</si>
  <si>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</si>
  <si>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</si>
  <si>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</si>
  <si>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</si>
  <si>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</si>
  <si>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</si>
  <si>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</si>
  <si>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</si>
  <si>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</si>
  <si>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</si>
  <si>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</si>
  <si>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</si>
  <si>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</si>
  <si>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</si>
  <si>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</si>
  <si>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</si>
  <si>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</si>
  <si>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</si>
  <si>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</si>
  <si>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</si>
  <si>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</si>
  <si>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</si>
  <si>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</si>
  <si>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</si>
  <si>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</si>
  <si>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</si>
  <si>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</si>
  <si>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</si>
  <si>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</si>
  <si>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</si>
  <si>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</si>
  <si>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</si>
  <si>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</si>
  <si>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</si>
  <si>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</si>
  <si>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</si>
  <si>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</si>
  <si>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</si>
  <si>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</si>
  <si>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</si>
  <si>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</si>
  <si>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</si>
  <si>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</si>
  <si>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</si>
  <si>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</si>
  <si>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</si>
  <si>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</si>
  <si>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</si>
  <si>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</si>
  <si>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</si>
  <si>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</si>
  <si>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</si>
  <si>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</si>
  <si>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</si>
  <si>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</si>
  <si>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</si>
  <si>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</si>
  <si>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</si>
  <si>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</si>
  <si>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</si>
  <si>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</si>
  <si>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</si>
  <si>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</si>
  <si>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</si>
  <si>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</si>
  <si>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</si>
  <si>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</si>
  <si>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</si>
  <si>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</si>
  <si>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</si>
  <si>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</si>
  <si>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</si>
  <si>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</si>
  <si>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</si>
  <si>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</si>
  <si>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</si>
  <si>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</si>
  <si>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</si>
  <si>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</si>
  <si>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</si>
  <si>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</si>
  <si>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</si>
  <si>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</si>
  <si>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</si>
  <si>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</si>
  <si>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</si>
  <si>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</si>
  <si>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</si>
  <si>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</si>
  <si>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</si>
  <si>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</si>
  <si>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</si>
  <si>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</si>
  <si>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</si>
  <si>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</si>
  <si>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</si>
  <si>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</si>
  <si>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</si>
  <si>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</si>
  <si>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</si>
  <si>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</si>
  <si>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</si>
  <si>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</si>
  <si>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</si>
  <si>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</si>
  <si>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</si>
  <si>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</si>
  <si>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</si>
  <si>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</si>
  <si>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</si>
  <si>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</si>
  <si>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</si>
  <si>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</si>
  <si>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</si>
  <si>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</si>
  <si>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</si>
  <si>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</si>
  <si>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</si>
  <si>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</si>
  <si>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</si>
  <si>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</si>
  <si>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</si>
  <si>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</si>
  <si>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</si>
  <si>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</si>
  <si>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</si>
  <si>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</si>
  <si>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</si>
  <si>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</si>
  <si>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</si>
  <si>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</si>
  <si>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</si>
  <si>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</si>
  <si>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</si>
  <si>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</si>
  <si>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</si>
  <si>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</si>
  <si>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</si>
  <si>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</si>
  <si>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</si>
  <si>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</si>
  <si>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</si>
  <si>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</si>
  <si>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</si>
  <si>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</si>
  <si>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</si>
  <si>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</si>
  <si>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</si>
  <si>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</si>
  <si>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</si>
  <si>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</si>
  <si>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</si>
  <si>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</si>
  <si>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</si>
  <si>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</si>
  <si>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</si>
  <si>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</si>
  <si>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</si>
  <si>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</si>
  <si>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</si>
  <si>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</si>
  <si>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</si>
  <si>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</si>
  <si>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</si>
  <si>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</si>
  <si>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</si>
  <si>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</si>
  <si>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</si>
  <si>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</si>
  <si>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</si>
  <si>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</si>
  <si>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</si>
  <si>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</si>
  <si>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</si>
  <si>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</si>
  <si>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</si>
  <si>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</si>
  <si>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</si>
  <si>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</si>
  <si>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</si>
  <si>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</si>
  <si>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</si>
  <si>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</si>
  <si>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</si>
  <si>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</si>
  <si>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</si>
  <si>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</si>
  <si>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</si>
  <si>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</si>
  <si>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</si>
  <si>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</si>
  <si>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</si>
  <si>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</si>
  <si>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</si>
  <si>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</si>
  <si>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</si>
  <si>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</si>
  <si>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</si>
  <si>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</si>
  <si>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</si>
  <si>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</si>
  <si>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</si>
  <si>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</si>
  <si>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</si>
  <si>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</si>
  <si>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</si>
  <si>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</si>
  <si>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</si>
  <si>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</si>
  <si>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</si>
  <si>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</si>
  <si>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</si>
  <si>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</si>
  <si>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</si>
  <si>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</si>
  <si>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</si>
  <si>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</si>
  <si>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</si>
  <si>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</si>
  <si>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</si>
  <si>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</si>
  <si>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</si>
  <si>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</si>
  <si>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</si>
  <si>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</si>
  <si>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</si>
  <si>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</si>
  <si>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</si>
  <si>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</si>
  <si>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</si>
  <si>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</si>
  <si>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</si>
  <si>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</si>
  <si>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</si>
  <si>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</si>
  <si>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</si>
  <si>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</si>
  <si>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</si>
  <si>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</si>
  <si>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</si>
  <si>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</si>
  <si>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</si>
  <si>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</si>
  <si>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</si>
  <si>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</si>
  <si>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</si>
  <si>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</si>
  <si>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</si>
  <si>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</si>
  <si>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</si>
  <si>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</si>
  <si>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</si>
  <si>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</si>
  <si>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</si>
  <si>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</si>
  <si>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</si>
  <si>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</si>
  <si>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</si>
  <si>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</si>
  <si>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</si>
  <si>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</si>
  <si>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</si>
  <si>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</si>
  <si>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</si>
  <si>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</si>
  <si>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</si>
  <si>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</si>
  <si>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</si>
  <si>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</si>
  <si>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</si>
  <si>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</si>
  <si>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</si>
  <si>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</si>
  <si>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</si>
  <si>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</si>
  <si>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</si>
  <si>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</si>
  <si>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</si>
  <si>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</si>
  <si>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</si>
  <si>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</si>
  <si>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</si>
  <si>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</si>
  <si>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</si>
  <si>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</si>
  <si>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</si>
  <si>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</si>
  <si>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</si>
  <si>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</si>
  <si>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</si>
  <si>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</si>
  <si>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</si>
  <si>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</si>
  <si>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</si>
  <si>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</si>
  <si>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</si>
  <si>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</si>
  <si>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</si>
  <si>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</si>
  <si>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</si>
  <si>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</si>
  <si>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</si>
  <si>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</si>
  <si>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</si>
  <si>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</si>
  <si>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</si>
  <si>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</si>
  <si>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</si>
  <si>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</si>
  <si>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</si>
  <si>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</si>
  <si>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</si>
  <si>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</si>
  <si>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</si>
  <si>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</si>
  <si>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</si>
  <si>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</si>
  <si>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</si>
  <si>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</si>
  <si>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</si>
  <si>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</si>
  <si>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</si>
  <si>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</si>
  <si>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</si>
  <si>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</si>
  <si>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</si>
  <si>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</si>
  <si>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</si>
  <si>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</si>
  <si>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</si>
  <si>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</si>
  <si>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</si>
  <si>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</si>
  <si>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</si>
  <si>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</si>
  <si>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</si>
  <si>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</si>
  <si>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</si>
  <si>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</si>
  <si>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</si>
  <si>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</si>
  <si>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</si>
  <si>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</si>
  <si>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</si>
  <si>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</si>
  <si>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</si>
  <si>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</si>
  <si>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</si>
  <si>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</si>
  <si>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</si>
  <si>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</si>
  <si>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</si>
  <si>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</si>
  <si>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</si>
  <si>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</si>
  <si>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</si>
  <si>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</si>
  <si>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</si>
  <si>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</si>
  <si>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</si>
  <si>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</si>
  <si>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</si>
  <si>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</si>
  <si>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</si>
  <si>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</si>
  <si>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</si>
  <si>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</si>
  <si>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</si>
  <si>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</si>
  <si>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</si>
  <si>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</si>
  <si>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</si>
  <si>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</si>
  <si>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</si>
  <si>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</si>
  <si>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</si>
  <si>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</si>
  <si>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</si>
  <si>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</si>
  <si>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</si>
  <si>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</si>
  <si>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</si>
  <si>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</si>
  <si>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</si>
  <si>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</si>
  <si>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</si>
  <si>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</si>
  <si>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</si>
  <si>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</si>
  <si>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</si>
  <si>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</si>
  <si>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</si>
  <si>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</si>
  <si>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</si>
  <si>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</si>
  <si>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</si>
  <si>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</si>
  <si>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</si>
  <si>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</si>
  <si>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</si>
  <si>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</si>
  <si>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</si>
  <si>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</si>
  <si>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</si>
  <si>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</si>
  <si>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</si>
  <si>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</si>
  <si>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</si>
  <si>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</si>
  <si>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</si>
  <si>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</si>
  <si>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</si>
  <si>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</si>
  <si>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</si>
  <si>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</si>
  <si>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</si>
  <si>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</si>
  <si>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</si>
  <si>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</si>
  <si>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</si>
  <si>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</si>
  <si>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</si>
  <si>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</si>
  <si>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</si>
  <si>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</si>
  <si>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</si>
  <si>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</si>
  <si>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</si>
  <si>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</si>
  <si>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</si>
  <si>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</si>
  <si>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</si>
  <si>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</si>
  <si>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</si>
  <si>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</si>
  <si>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</si>
  <si>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</si>
  <si>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</si>
  <si>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</si>
  <si>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</si>
  <si>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</si>
  <si>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</si>
  <si>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</si>
  <si>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</si>
  <si>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</si>
  <si>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</si>
  <si>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</si>
  <si>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</si>
  <si>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</si>
  <si>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</si>
  <si>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</si>
  <si>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</si>
  <si>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</si>
  <si>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</si>
  <si>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</si>
  <si>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</si>
  <si>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</si>
  <si>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</si>
  <si>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</si>
  <si>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</si>
  <si>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</si>
  <si>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</si>
  <si>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</si>
  <si>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</si>
  <si>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</si>
  <si>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</si>
  <si>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</si>
  <si>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</si>
  <si>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</si>
  <si>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</si>
  <si>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</si>
  <si>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</si>
  <si>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</si>
  <si>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</si>
  <si>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</si>
  <si>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</si>
  <si>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</si>
  <si>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</si>
  <si>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</si>
  <si>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</si>
  <si>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</si>
  <si>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</si>
  <si>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</si>
  <si>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</si>
  <si>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</si>
  <si>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</si>
  <si>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</si>
  <si>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</si>
  <si>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</si>
  <si>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</si>
  <si>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</si>
  <si>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</si>
  <si>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</si>
  <si>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</si>
  <si>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</si>
  <si>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</si>
  <si>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</si>
  <si>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</si>
  <si>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</si>
  <si>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</si>
  <si>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</si>
  <si>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</si>
  <si>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</si>
  <si>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</si>
  <si>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</si>
  <si>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</si>
  <si>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</si>
  <si>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</si>
  <si>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</si>
  <si>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</si>
  <si>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</si>
  <si>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</si>
  <si>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</si>
  <si>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</si>
  <si>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</si>
  <si>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</si>
  <si>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</si>
  <si>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</si>
  <si>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</si>
  <si>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</si>
  <si>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</si>
  <si>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</si>
  <si>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</si>
  <si>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</si>
  <si>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</si>
  <si>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</si>
  <si>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</si>
  <si>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</si>
  <si>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</si>
  <si>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</si>
  <si>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</si>
  <si>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</si>
  <si>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</si>
  <si>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</si>
  <si>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</si>
  <si>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</si>
  <si>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</si>
  <si>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</si>
  <si>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</si>
  <si>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</si>
  <si>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</si>
  <si>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</si>
  <si>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</si>
  <si>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</si>
  <si>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</si>
  <si>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</si>
  <si>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</si>
  <si>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</si>
  <si>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</si>
  <si>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</si>
  <si>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</si>
  <si>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</si>
  <si>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</si>
  <si>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</si>
  <si>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</si>
  <si>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</si>
  <si>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</si>
  <si>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</si>
  <si>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</si>
  <si>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</si>
  <si>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</si>
  <si>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</si>
  <si>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</si>
  <si>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</si>
  <si>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</si>
  <si>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</si>
  <si>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</si>
  <si>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</si>
  <si>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</si>
  <si>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</si>
  <si>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</si>
  <si>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</si>
  <si>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</si>
  <si>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</si>
  <si>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</si>
  <si>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</si>
  <si>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</si>
  <si>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</si>
  <si>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</si>
  <si>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</si>
  <si>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</si>
  <si>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</si>
  <si>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</si>
  <si>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</si>
  <si>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</si>
  <si>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</si>
  <si>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</si>
  <si>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</si>
  <si>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</si>
  <si>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</si>
  <si>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</si>
  <si>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</si>
  <si>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</si>
  <si>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</si>
  <si>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</si>
  <si>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</si>
  <si>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</si>
  <si>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</si>
  <si>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</si>
  <si>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</si>
  <si>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</si>
  <si>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</si>
  <si>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</si>
  <si>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</si>
  <si>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</si>
  <si>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</si>
  <si>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</si>
  <si>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</si>
  <si>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</si>
  <si>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</si>
  <si>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</si>
  <si>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</si>
  <si>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</si>
  <si>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</si>
  <si>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</si>
  <si>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</si>
  <si>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</si>
  <si>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</si>
  <si>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</si>
  <si>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</si>
  <si>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</si>
  <si>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</si>
  <si>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</si>
  <si>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</si>
  <si>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</si>
  <si>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</si>
  <si>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</si>
  <si>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</si>
  <si>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</si>
  <si>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</si>
  <si>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</si>
  <si>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</si>
  <si>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</si>
  <si>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</si>
  <si>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</si>
  <si>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</si>
  <si>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</si>
  <si>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</si>
  <si>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</si>
  <si>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</si>
  <si>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</si>
  <si>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</si>
  <si>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</si>
  <si>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</si>
  <si>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</si>
  <si>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</si>
  <si>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</si>
  <si>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</si>
  <si>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</si>
  <si>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</si>
  <si>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</si>
  <si>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</si>
  <si>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</si>
  <si>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</si>
  <si>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</si>
  <si>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</si>
  <si>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</si>
  <si>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</si>
  <si>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</si>
  <si>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</si>
  <si>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</si>
  <si>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</si>
  <si>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</si>
  <si>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</si>
  <si>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</si>
  <si>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</si>
  <si>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</si>
  <si>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</si>
  <si>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</si>
  <si>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</si>
  <si>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</si>
  <si>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</si>
  <si>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</si>
  <si>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</si>
  <si>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</si>
  <si>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</si>
  <si>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</si>
  <si>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</si>
  <si>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</si>
  <si>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</si>
  <si>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</si>
  <si>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</si>
  <si>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</si>
  <si>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</si>
  <si>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</si>
  <si>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</si>
  <si>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</si>
  <si>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</si>
  <si>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</si>
  <si>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</si>
  <si>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</si>
  <si>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</si>
  <si>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</si>
  <si>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</si>
  <si>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</si>
  <si>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</si>
  <si>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</si>
  <si>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</si>
  <si>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</si>
  <si>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</si>
  <si>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</si>
  <si>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</si>
  <si>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</si>
  <si>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</si>
  <si>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</si>
  <si>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</si>
  <si>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</si>
  <si>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</si>
  <si>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</si>
  <si>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</si>
  <si>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</si>
  <si>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</si>
  <si>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</si>
  <si>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</si>
  <si>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</si>
  <si>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</si>
  <si>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</si>
  <si>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</si>
  <si>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</si>
  <si>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</si>
  <si>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</si>
  <si>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</si>
  <si>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</si>
  <si>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</si>
  <si>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</si>
  <si>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</si>
  <si>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</si>
  <si>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</si>
  <si>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</si>
  <si>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</si>
  <si>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</si>
  <si>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</si>
  <si>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</si>
  <si>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</si>
  <si>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</si>
  <si>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</si>
  <si>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</si>
  <si>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</si>
  <si>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</si>
  <si>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</si>
  <si>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</si>
  <si>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</si>
  <si>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</si>
  <si>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</si>
  <si>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</si>
  <si>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</si>
  <si>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</si>
  <si>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</si>
  <si>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</si>
  <si>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</si>
  <si>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</si>
  <si>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</si>
  <si>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</si>
  <si>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</si>
  <si>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</si>
  <si>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</si>
  <si>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</si>
  <si>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</si>
  <si>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</si>
  <si>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</si>
  <si>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</si>
  <si>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</si>
  <si>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</si>
  <si>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</si>
  <si>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</si>
  <si>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</si>
  <si>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</si>
  <si>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</si>
  <si>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</si>
  <si>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</si>
  <si>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</si>
  <si>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</si>
  <si>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</si>
  <si>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</si>
  <si>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</si>
  <si>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</si>
  <si>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</si>
  <si>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</si>
  <si>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</si>
  <si>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</si>
  <si>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</si>
  <si>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</si>
  <si>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</si>
  <si>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</si>
  <si>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</si>
  <si>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</si>
  <si>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</si>
  <si>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</si>
  <si>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</si>
  <si>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</si>
  <si>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</si>
  <si>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</si>
  <si>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</si>
  <si>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</si>
  <si>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</si>
  <si>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</si>
  <si>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</si>
  <si>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</si>
  <si>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</si>
  <si>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</si>
  <si>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</si>
  <si>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</si>
  <si>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</si>
  <si>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</si>
  <si>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</si>
  <si>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</si>
  <si>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</si>
  <si>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</si>
  <si>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</si>
  <si>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</si>
  <si>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</si>
  <si>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</si>
  <si>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</si>
  <si>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</si>
  <si>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</si>
  <si>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</si>
  <si>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</si>
  <si>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</si>
  <si>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</si>
  <si>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</si>
  <si>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</si>
  <si>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</si>
  <si>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</si>
  <si>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</si>
  <si>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</si>
  <si>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</si>
  <si>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</si>
  <si>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</si>
  <si>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</si>
  <si>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</si>
  <si>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</si>
  <si>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</si>
  <si>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</si>
  <si>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</si>
  <si>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</si>
  <si>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</si>
  <si>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</si>
  <si>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</si>
  <si>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</si>
  <si>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</si>
  <si>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</si>
  <si>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</si>
  <si>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</si>
  <si>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</si>
  <si>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</si>
  <si>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</si>
  <si>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</si>
  <si>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</si>
  <si>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</si>
  <si>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</si>
  <si>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</si>
  <si>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</si>
  <si>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</si>
  <si>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</si>
  <si>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</si>
  <si>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</si>
  <si>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</si>
  <si>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</si>
  <si>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</si>
  <si>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</si>
  <si>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</si>
  <si>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</si>
  <si>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</si>
  <si>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</si>
  <si>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</si>
  <si>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</si>
  <si>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</si>
  <si>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</si>
  <si>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</si>
  <si>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</si>
  <si>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</si>
  <si>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</si>
  <si>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</si>
  <si>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</si>
  <si>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</si>
  <si>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</si>
  <si>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</si>
  <si>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</si>
  <si>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</si>
  <si>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</si>
  <si>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</si>
  <si>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</si>
  <si>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</si>
  <si>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</si>
  <si>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</si>
  <si>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</si>
  <si>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</si>
  <si>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</si>
  <si>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</si>
  <si>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</si>
  <si>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</si>
  <si>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</si>
  <si>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</si>
  <si>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</si>
  <si>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</si>
  <si>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</si>
  <si>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</si>
  <si>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</si>
  <si>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</si>
  <si>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</si>
  <si>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</si>
  <si>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</si>
  <si>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</si>
  <si>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</si>
  <si>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</si>
  <si>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</si>
  <si>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</si>
  <si>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</si>
  <si>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</si>
  <si>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</si>
  <si>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</si>
  <si>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</si>
  <si>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</si>
  <si>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</si>
  <si>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</si>
  <si>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</si>
  <si>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</si>
  <si>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</si>
  <si>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</si>
  <si>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</si>
  <si>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</si>
  <si>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</si>
  <si>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</si>
  <si>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</si>
  <si>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</si>
  <si>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</si>
  <si>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</si>
  <si>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</si>
  <si>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</si>
  <si>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</si>
  <si>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</si>
  <si>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</si>
  <si>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</si>
  <si>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</si>
  <si>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</si>
  <si>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</si>
  <si>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</si>
  <si>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</si>
  <si>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</si>
  <si>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</si>
  <si>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</si>
  <si>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</si>
  <si>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</si>
  <si>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</si>
  <si>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</si>
  <si>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</si>
  <si>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</si>
  <si>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</si>
  <si>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</si>
  <si>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</si>
  <si>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</si>
  <si>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</si>
  <si>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</si>
  <si>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</si>
  <si>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</si>
  <si>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</si>
  <si>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</si>
  <si>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</si>
  <si>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</si>
  <si>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</si>
  <si>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</si>
  <si>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</si>
  <si>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</si>
  <si>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</si>
  <si>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</si>
  <si>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</si>
  <si>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</si>
  <si>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</si>
  <si>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</si>
  <si>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</si>
  <si>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</si>
  <si>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</si>
  <si>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</si>
  <si>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</si>
  <si>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</si>
  <si>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</si>
  <si>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</si>
  <si>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</si>
  <si>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</si>
  <si>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</si>
  <si>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</si>
  <si>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</si>
  <si>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</si>
  <si>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</si>
  <si>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</si>
  <si>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</si>
  <si>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</si>
  <si>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</si>
  <si>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</si>
  <si>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</si>
  <si>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</si>
  <si>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</si>
  <si>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</si>
  <si>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</si>
  <si>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</si>
  <si>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</si>
  <si>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</si>
  <si>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</si>
  <si>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</si>
  <si>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</si>
  <si>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</si>
  <si>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</si>
  <si>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</si>
  <si>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</si>
  <si>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</si>
  <si>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</si>
  <si>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</si>
  <si>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</si>
  <si>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</si>
  <si>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</si>
  <si>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</si>
  <si>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</si>
  <si>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</si>
  <si>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</si>
  <si>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</si>
  <si>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</si>
  <si>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</si>
  <si>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</si>
  <si>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</si>
  <si>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</si>
  <si>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</si>
  <si>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</si>
  <si>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</si>
  <si>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</si>
  <si>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</si>
  <si>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</si>
  <si>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</si>
  <si>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</si>
  <si>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</si>
  <si>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</si>
  <si>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</si>
  <si>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</si>
  <si>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</si>
  <si>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</si>
  <si>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</si>
  <si>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</si>
  <si>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</si>
  <si>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</si>
  <si>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</si>
  <si>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</si>
  <si>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</si>
  <si>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</si>
  <si>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</si>
  <si>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</si>
  <si>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</si>
  <si>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</si>
  <si>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</si>
  <si>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</si>
  <si>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</si>
  <si>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</si>
  <si>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</si>
  <si>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</si>
  <si>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</si>
  <si>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</si>
  <si>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</si>
  <si>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</si>
  <si>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</si>
  <si>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</si>
  <si>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</si>
  <si>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</si>
  <si>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</si>
  <si>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</si>
  <si>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</si>
  <si>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</si>
  <si>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</si>
  <si>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</si>
  <si>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</si>
  <si>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</si>
  <si>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</si>
  <si>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</si>
  <si>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</si>
  <si>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</si>
  <si>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</si>
  <si>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</si>
  <si>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</si>
  <si>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</si>
  <si>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</si>
  <si>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</si>
  <si>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</si>
  <si>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</si>
  <si>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</si>
  <si>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</si>
  <si>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</si>
  <si>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</si>
  <si>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</si>
  <si>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</si>
  <si>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</si>
  <si>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</si>
  <si>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</si>
  <si>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</si>
  <si>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</si>
  <si>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</si>
  <si>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</si>
  <si>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</si>
  <si>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</si>
  <si>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</si>
  <si>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</si>
  <si>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</si>
  <si>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</si>
  <si>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</si>
  <si>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</si>
  <si>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</si>
  <si>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</si>
  <si>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</si>
  <si>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</si>
  <si>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</si>
  <si>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</si>
  <si>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</si>
  <si>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</si>
  <si>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</si>
  <si>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</si>
  <si>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</si>
  <si>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</si>
  <si>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</si>
  <si>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</si>
  <si>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</si>
  <si>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</si>
  <si>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</si>
  <si>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</si>
  <si>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</si>
  <si>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</si>
  <si>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</si>
  <si>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</si>
  <si>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</si>
  <si>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</si>
  <si>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</si>
  <si>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</si>
  <si>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</si>
  <si>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</si>
  <si>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</si>
  <si>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</si>
  <si>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</si>
  <si>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</si>
  <si>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</si>
  <si>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</si>
  <si>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</si>
  <si>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</si>
  <si>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</si>
  <si>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</si>
  <si>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</si>
  <si>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</si>
  <si>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</si>
  <si>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</si>
  <si>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</si>
  <si>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</si>
  <si>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</si>
  <si>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</si>
  <si>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</si>
  <si>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</si>
  <si>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</si>
  <si>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</si>
  <si>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</si>
  <si>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</si>
  <si>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</si>
  <si>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</si>
  <si>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</si>
  <si>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</si>
  <si>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</si>
  <si>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</si>
  <si>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</si>
  <si>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</si>
  <si>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</si>
  <si>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</si>
  <si>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</si>
  <si>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</si>
  <si>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</si>
  <si>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</si>
  <si>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</si>
  <si>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</si>
  <si>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</si>
  <si>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</si>
  <si>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</si>
  <si>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</si>
  <si>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</si>
  <si>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</si>
  <si>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</si>
  <si>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</si>
  <si>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</si>
  <si>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</si>
  <si>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</si>
  <si>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</si>
  <si>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</si>
  <si>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</si>
  <si>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</si>
  <si>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</si>
  <si>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</si>
  <si>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</si>
  <si>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</si>
  <si>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</si>
  <si>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</si>
  <si>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</si>
  <si>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</si>
  <si>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</si>
  <si>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</si>
  <si>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</si>
  <si>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</si>
  <si>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</si>
  <si>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</si>
  <si>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</si>
  <si>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</si>
  <si>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</si>
  <si>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</si>
  <si>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</si>
  <si>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</si>
  <si>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</si>
  <si>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</si>
  <si>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</si>
  <si>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</si>
  <si>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</si>
  <si>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</si>
  <si>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</si>
  <si>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</si>
  <si>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</si>
  <si>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</si>
  <si>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</si>
  <si>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</si>
  <si>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</si>
  <si>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</si>
  <si>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</si>
  <si>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</si>
  <si>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</si>
  <si>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</si>
  <si>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</si>
  <si>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</si>
  <si>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</si>
  <si>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</si>
  <si>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</si>
  <si>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</si>
  <si>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</si>
  <si>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</si>
  <si>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</si>
  <si>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</si>
  <si>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</si>
  <si>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</si>
  <si>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</si>
  <si>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</si>
  <si>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</si>
  <si>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</si>
  <si>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</si>
  <si>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</si>
  <si>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</si>
  <si>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</si>
  <si>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</si>
  <si>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</si>
  <si>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</si>
  <si>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</si>
  <si>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</si>
  <si>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</si>
  <si>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</si>
  <si>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</si>
  <si>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</si>
  <si>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</si>
  <si>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</si>
  <si>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</si>
  <si>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</si>
  <si>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</si>
  <si>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</si>
  <si>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</si>
  <si>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</si>
  <si>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</si>
  <si>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</si>
  <si>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</si>
  <si>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</si>
  <si>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</si>
  <si>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</si>
  <si>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</si>
  <si>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</si>
  <si>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</si>
  <si>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</si>
  <si>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</si>
  <si>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</si>
  <si>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</si>
  <si>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</si>
  <si>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</si>
  <si>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</si>
  <si>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</si>
  <si>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</si>
  <si>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</si>
  <si>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</si>
  <si>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</si>
  <si>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</si>
  <si>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</si>
  <si>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</si>
  <si>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</si>
  <si>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</si>
  <si>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</si>
  <si>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</si>
  <si>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</si>
  <si>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</si>
  <si>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</si>
  <si>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</si>
  <si>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</si>
  <si>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</si>
  <si>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</si>
  <si>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</si>
  <si>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</si>
  <si>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</si>
  <si>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</si>
  <si>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</si>
  <si>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</si>
  <si>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</si>
  <si>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</si>
  <si>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</si>
  <si>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</si>
  <si>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</si>
  <si>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</si>
  <si>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</si>
  <si>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</si>
  <si>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</si>
  <si>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</si>
  <si>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</si>
  <si>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</si>
  <si>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</si>
  <si>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</si>
  <si>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</si>
  <si>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</si>
  <si>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</si>
  <si>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</si>
  <si>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</si>
  <si>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</si>
  <si>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</si>
  <si>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</si>
  <si>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</si>
  <si>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</si>
  <si>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</si>
  <si>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</si>
  <si>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</si>
  <si>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</si>
  <si>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</si>
  <si>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</si>
  <si>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</si>
  <si>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</si>
  <si>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</si>
  <si>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</si>
  <si>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</si>
  <si>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</si>
  <si>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</si>
  <si>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</si>
  <si>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</si>
  <si>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</si>
  <si>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</si>
  <si>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</si>
  <si>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</si>
  <si>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</si>
  <si>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</si>
  <si>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</si>
  <si>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</si>
  <si>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</si>
  <si>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</si>
  <si>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</si>
  <si>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</si>
  <si>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</si>
  <si>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</si>
  <si>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</si>
  <si>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</si>
  <si>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</si>
  <si>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</si>
  <si>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</si>
  <si>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</si>
  <si>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</si>
  <si>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</si>
  <si>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</si>
  <si>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</si>
  <si>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</si>
  <si>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</si>
  <si>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</si>
  <si>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</si>
  <si>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</si>
  <si>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</si>
  <si>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</si>
  <si>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</si>
  <si>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</si>
  <si>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</si>
  <si>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</si>
  <si>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</si>
  <si>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</si>
  <si>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</si>
  <si>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</si>
  <si>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</si>
  <si>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</si>
  <si>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</si>
  <si>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</si>
  <si>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</si>
  <si>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</si>
  <si>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</si>
  <si>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</si>
  <si>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</si>
  <si>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</si>
  <si>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</si>
  <si>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</si>
  <si>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</si>
  <si>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</si>
  <si>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</si>
  <si>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</si>
  <si>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</si>
  <si>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</si>
  <si>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</si>
  <si>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</si>
  <si>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</si>
  <si>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</si>
  <si>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</si>
  <si>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</si>
  <si>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</si>
  <si>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</si>
  <si>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</si>
  <si>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</si>
  <si>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</si>
  <si>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</si>
  <si>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</si>
  <si>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</si>
  <si>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</si>
  <si>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</si>
  <si>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</si>
  <si>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</si>
  <si>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</si>
  <si>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</si>
  <si>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</si>
  <si>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</si>
  <si>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</si>
  <si>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</si>
  <si>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</si>
  <si>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</si>
  <si>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</si>
  <si>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</si>
  <si>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</si>
  <si>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</si>
  <si>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</si>
  <si>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</si>
  <si>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</si>
  <si>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</si>
  <si>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</si>
  <si>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</si>
  <si>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</si>
  <si>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</si>
  <si>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</si>
  <si>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</si>
  <si>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</si>
  <si>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</si>
  <si>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</si>
  <si>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</si>
  <si>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</si>
  <si>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</si>
  <si>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</si>
  <si>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</si>
  <si>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</si>
  <si>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</si>
  <si>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</si>
  <si>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</si>
  <si>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</si>
  <si>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</si>
  <si>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</si>
  <si>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</si>
  <si>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</si>
  <si>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</si>
  <si>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</si>
  <si>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</si>
  <si>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</si>
  <si>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</si>
  <si>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</si>
  <si>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</si>
  <si>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</si>
  <si>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</si>
  <si>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</si>
  <si>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</si>
  <si>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</si>
  <si>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</si>
  <si>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</si>
  <si>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</si>
  <si>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</si>
  <si>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</si>
  <si>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</si>
  <si>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</si>
  <si>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</si>
  <si>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</si>
  <si>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</si>
  <si>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</si>
  <si>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</si>
  <si>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</si>
  <si>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</si>
  <si>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</si>
  <si>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</si>
  <si>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</si>
  <si>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</si>
  <si>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</si>
  <si>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</si>
  <si>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</si>
  <si>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</si>
  <si>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</si>
  <si>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</si>
  <si>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</si>
  <si>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</si>
  <si>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</si>
  <si>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</si>
  <si>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</si>
  <si>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</si>
  <si>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</si>
  <si>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</si>
  <si>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</si>
  <si>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</si>
  <si>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</si>
  <si>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</si>
  <si>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</si>
  <si>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</si>
  <si>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</si>
  <si>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</si>
  <si>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</si>
  <si>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</si>
  <si>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</si>
  <si>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</si>
  <si>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</si>
  <si>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</si>
  <si>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</si>
  <si>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</si>
  <si>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</si>
  <si>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</si>
  <si>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</si>
  <si>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</si>
  <si>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</si>
  <si>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</si>
  <si>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</si>
  <si>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</si>
  <si>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</si>
  <si>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</si>
  <si>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</si>
  <si>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</si>
  <si>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</si>
  <si>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</si>
  <si>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</si>
  <si>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</si>
  <si>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</si>
  <si>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</si>
  <si>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</si>
  <si>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</si>
  <si>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</si>
  <si>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</si>
  <si>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</si>
  <si>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</si>
  <si>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</si>
  <si>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</si>
  <si>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</si>
  <si>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</si>
  <si>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</si>
  <si>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</si>
  <si>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</si>
  <si>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</si>
  <si>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</si>
  <si>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</si>
  <si>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</si>
  <si>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</si>
  <si>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</si>
  <si>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</si>
  <si>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</si>
  <si>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</si>
  <si>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</si>
  <si>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</si>
  <si>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</si>
  <si>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</si>
  <si>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</si>
  <si>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</si>
  <si>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</si>
  <si>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</si>
  <si>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</si>
  <si>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</si>
  <si>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</si>
  <si>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</si>
  <si>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</si>
  <si>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</si>
  <si>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</si>
  <si>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</si>
  <si>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</si>
  <si>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</si>
  <si>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</si>
  <si>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</si>
  <si>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</si>
  <si>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</si>
  <si>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PCM-20251127-00000263</t>
  </si>
  <si>
    <t>TE issue // RIY0260 is located at Residential Building and FLM Team Facing access issue Site Owner is Latis.</t>
  </si>
  <si>
    <t xml:space="preserve"> PCM-20250215-00000830 </t>
  </si>
  <si>
    <t>LTE site still down and  site located in aramco area access issue need special permission</t>
  </si>
  <si>
    <t>PCM-20251127-00000206</t>
  </si>
  <si>
    <t xml:space="preserve">Modules burned due to lightning/ team will arrange need 120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</si>
  <si>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</si>
  <si>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</si>
  <si>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</si>
  <si>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</si>
  <si>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</si>
  <si>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</si>
  <si>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</si>
  <si>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</si>
  <si>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PCM-20251127-00000081</t>
  </si>
  <si>
    <t xml:space="preserve">Site located in deep valleys &amp; dangerous area , night access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</si>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</sst>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xf numFmtId="0" fontId="12" fillId="2" borderId="1" xfId="0" applyNumberFormat="1" applyFont="1" applyFill="1" applyBorder="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3" totalsRowShown="0" headerRowDxfId="166" dataDxfId="165" headerRowBorderDxfId="163" tableBorderDxfId="164" totalsRowBorderDxfId="162">
  <autoFilter ref="A1:L4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1" totalsRowShown="0" headerRowDxfId="149" dataDxfId="148" headerRowBorderDxfId="146" tableBorderDxfId="147" totalsRowBorderDxfId="145">
  <autoFilter ref="A1:CJ10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9" totalsRowShown="0" headerRowDxfId="40" dataDxfId="39" headerRowBorderDxfId="37" tableBorderDxfId="38" totalsRowBorderDxfId="36">
  <autoFilter ref="A1:L3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 totalsRowShown="0" headerRowDxfId="23" dataDxfId="22" headerRowBorderDxfId="20" tableBorderDxfId="21">
  <autoFilter ref="A1:L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 totalsRowShown="0" headerRowDxfId="7" headerRowBorderDxfId="5" tableBorderDxfId="6">
  <autoFilter ref="A1:L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325.24841527777608</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45988.196841203702</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45988.196841203702</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45988.196841203702</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45988.196841203702</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45988.196841203702</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45988.196841203702</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45988.196841203702</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45988.196841203702</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45988.196841203702</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45988.196841203702</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45988.196841203702</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45988.196841203702</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45988.196841203702</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45988.196841203702</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45988.196841203702</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45988.196841203702</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45988.196841203702</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45988.196841203702</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45988.196841203702</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45988.196841203702</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45988.196841203702</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45988.196841203702</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45988.196841203702</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45988.196841203702</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45988.196841203702</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45988.196841203702</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45988.196841203702</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45988.196841203702</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45988.196841203702</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45988.196841203702</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45988.196841203702</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45988.196841203702</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45988.196841203702</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45988.196841203702</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45988.196841203702</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45988.196841203702</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45988.196841203702</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45988.196841203702</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45988.196841203702</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45988.196841203702</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45988.196841203702</v>
      </c>
      <c r="H43" s="135"/>
      <c r="I43" s="137" t="str">
        <f>IFERROR(VLOOKUP(D43,DB!A:F,6,0),"")</f>
        <v/>
      </c>
      <c r="J43" s="137" t="str">
        <f>IFERROR(VLOOKUP(D43,DB!A:G,7,0),"")</f>
        <v/>
      </c>
      <c r="K43" s="133"/>
      <c r="L43" s="132" t="str">
        <f>IFERROR(VLOOKUP(D43,DB!A:I,9,0),"")</f>
        <v/>
      </c>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row r="47" spans="1:12" s="61" customFormat="1" ht="15" customHeight="1">
      <c r="F47" s="131"/>
      <c r="G47" s="130"/>
      <c r="H47" s="131"/>
      <c r="K47" s="129"/>
    </row>
    <row r="48" spans="1:12" s="61" customFormat="1" ht="15" customHeight="1">
      <c r="F48" s="131"/>
      <c r="G48" s="130"/>
      <c r="H48" s="131"/>
      <c r="K48" s="129"/>
    </row>
  </sheetData>
  <customSheetViews>
    <customSheetView guid="{F6042A99-DD27-4453-835D-0834D95730CC}" filter="1" showAutoFilter="1">
      <pageMargins left="0" right="0" top="0" bottom="0" header="0" footer="0"/>
      <autoFilter ref="B1:M1" xr:uid="{8CBC18D1-4B7B-4495-9BCC-BA36BB6BFBE3}"/>
    </customSheetView>
  </customSheetViews>
  <dataValidations count="2">
    <dataValidation allowBlank="1" showInputMessage="1" showErrorMessage="1" sqref="E1" xr:uid="{5DBA255D-CDD9-49FB-AD3C-AF70AB4EE696}"/>
    <dataValidation type="list" allowBlank="1" showInputMessage="1" showErrorMessage="1" sqref="E2:E4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1"/>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163.19700324074074</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3.8094222222207463</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5" t="s">
        <v>39107</v>
      </c>
      <c r="B5" s="18" t="str">
        <f>IFERROR(VLOOKUP(D5,DB!A:K,11,0),"")</f>
        <v>R2</v>
      </c>
      <c r="C5" s="18">
        <v>1</v>
      </c>
      <c r="D5" s="19" t="s">
        <v>11065</v>
      </c>
      <c r="E5" s="99" t="s">
        <v>39021</v>
      </c>
      <c r="F5" s="100">
        <v>45988.188958333332</v>
      </c>
      <c r="G5" s="101">
        <f ca="1">IFERROR(NOW()-F5,"-")</f>
        <v>7.8828703699400648E-3</v>
      </c>
      <c r="H5" s="144">
        <v>45988.188958333332</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45988.196841203702</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45988.196841203702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45988.196841203702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45988.196841203702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45988.196841203702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45988.196841203702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45988.196841203702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45988.196841203702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45988.196841203702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45988.196841203702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45988.196841203702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45988.196841203702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45988.196841203702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45988.196841203702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45988.196841203702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45988.196841203702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45988.196841203702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45988.196841203702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45988.196841203702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45988.196841203702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45988.196841203702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45988.196841203702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45988.196841203702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45988.196841203702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45988.196841203702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45988.196841203702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45988.196841203702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45988.196841203702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45988.196841203702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45988.196841203702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45988.196841203702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45988.196841203702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45988.196841203702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45988.196841203702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45988.196841203702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45988.196841203702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45988.196841203702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45988.196841203702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45988.196841203702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45988.196841203702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45988.196841203702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45988.196841203702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45988.196841203702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45988.196841203702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45988.196841203702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45988.196841203702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45988.196841203702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45988.196841203702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45988.196841203702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45988.196841203702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45988.196841203702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45988.196841203702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45988.196841203702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45988.196841203702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45988.196841203702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45988.196841203702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45988.196841203702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45988.196841203702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45988.196841203702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45988.196841203702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45988.196841203702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45988.196841203702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45988.196841203702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45988.196841203702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45988.196841203702</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45988.196841203702</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45988.196841203702</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45988.196841203702</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45988.196841203702</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45988.196841203702</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45988.196841203702</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45988.196841203702</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45988.196841203702</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45988.196841203702</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45988.196841203702</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45988.196841203702</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45988.196841203702</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45988.196841203702</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45988.196841203702</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45988.196841203702</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45988.196841203702</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45988.196841203702</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45988.196841203702</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45988.196841203702</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45988.196841203702</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45988.196841203702</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45988.196841203702</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45988.196841203702</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45988.196841203702</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45988.196841203702</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45988.196841203702</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45988.196841203702</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45988.196841203702</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45988.196841203702</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45988.196841203702</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45988.196841203702</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sheetData>
  <dataValidations count="2">
    <dataValidation allowBlank="1" showInputMessage="1" showErrorMessage="1" sqref="E1" xr:uid="{4D935161-CDD3-4592-B877-3FB59C99E142}"/>
    <dataValidation type="list" allowBlank="1" showInputMessage="1" showErrorMessage="1" sqref="E3:E10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92"/>
      <c r="F2" s="20"/>
      <c r="G2" s="21">
        <f t="shared" ref="G2:G44" ca="1" si="0">IFERROR(NOW()-F2,"-")</f>
        <v>45988.196841203702</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45988.196841203702</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45988.196841203702</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45988.196841203702</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45988.196841203702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45988.196841203702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45988.196841203702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45988.196841203702</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45988.196841203702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45988.196841203702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45988.196841203702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45988.196841203702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45988.196841203702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45988.196841203702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45988.196841203702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45988.196841203702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45988.196841203702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45988.196841203702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45988.196841203702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45988.196841203702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45988.196841203702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45988.196841203702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45988.196841203702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45988.196841203702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45988.196841203702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45988.196841203702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45988.196841203702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45988.196841203702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45988.196841203702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45988.196841203702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45988.196841203702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45988.196841203702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45988.196841203702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45988.196841203702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45988.196841203702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45988.196841203702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45988.196841203702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45988.196841203702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45988.196841203702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45988.196841203702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45988.196841203702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45988.196841203702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45988.196841203702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45988.196841203702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45988.196841203702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45988.196841203702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45988.196841203702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45988.196841203702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45988.196841203702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45988.196841203702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45988.196841203702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45988.196841203702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45988.196841203702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45988.196841203702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45988.196841203702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45988.196841203702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45988.196841203702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45988.196841203702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45988.196841203702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45988.196841203702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45988.196841203702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45988.196841203702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45988.196841203702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45988.196841203702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45988.196841203702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45988.196841203702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45988.196841203702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45988.196841203702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45988.196841203702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45988.196841203702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45988.196841203702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45988.196841203702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45988.196841203702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45988.196841203702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45988.196841203702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45988.196841203702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45988.196841203702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45988.196841203702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45988.196841203702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45988.196841203702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45988.196841203702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45988.196841203702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45988.196841203702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45988.196841203702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45988.196841203702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45988.196841203702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45988.196841203702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45988.196841203702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45988.196841203702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45988.196841203702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45988.196841203702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45988.196841203702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45988.196841203702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45988.196841203702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45988.196841203702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45988.196841203702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45988.196841203702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45988.196841203702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45988.196841203702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45988.196841203702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45988.196841203702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45988.196841203702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45988.196841203702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45988.196841203702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45988.196841203702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45988.196841203702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45988.196841203702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45988.196841203702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45988.196841203702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45988.196841203702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45988.196841203702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45988.196841203702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45988.196841203702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45988.196841203702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45988.196841203702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45988.196841203702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45988.196841203702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45988.196841203702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45988.196841203702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45988.196841203702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45988.196841203702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45988.196841203702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45988.196841203702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45988.196841203702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45988.196841203702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45988.196841203702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45988.196841203702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45988.196841203702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45988.196841203702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45988.196841203702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45988.196841203702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45988.196841203702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45988.196841203702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45988.196841203702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45988.196841203702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45988.196841203702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45988.196841203702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45988.196841203702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45988.196841203702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45988.196841203702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45988.196841203702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45988.196841203702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45988.196841203702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45988.196841203702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45988.196841203702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45988.196841203702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45988.196841203702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45988.196841203702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45988.196841203702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45988.196841203702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45988.196841203702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45988.196841203702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45988.196841203702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45988.196841203702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45988.196841203702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45988.196841203702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45988.196841203702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45988.196841203702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45988.196841203702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45988.196841203702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45988.196841203702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45988.196841203702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45988.196841203702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45988.196841203702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45988.196841203702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45988.196841203702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45988.196841203702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45988.196841203702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45988.196841203702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45988.196841203702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45988.196841203702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45988.196841203702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45988.196841203702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45988.196841203702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45988.196841203702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45988.196841203702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45988.196841203702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45988.196841203702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45988.196841203702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45988.196841203702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45988.196841203702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45988.196841203702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45988.196841203702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45988.196841203702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45988.196841203702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45988.196841203702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45988.196841203702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45988.196841203702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45988.196841203702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45988.196841203702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45988.196841203702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45988.196841203702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45988.196841203702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45988.196841203702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45988.196841203702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45988.196841203702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45988.196841203702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45988.196841203702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45988.196841203702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45988.196841203702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45988.196841203702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45988.196841203702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45988.196841203702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45988.196841203702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45988.196841203702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45988.196841203702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45988.196841203702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45988.196841203702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45988.196841203702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45988.196841203702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45988.196841203702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45988.196841203702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45988.196841203702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45988.196841203702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45988.196841203702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45988.196841203702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45988.196841203702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45988.196841203702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45988.196841203702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45988.196841203702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45988.196841203702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45988.196841203702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45988.196841203702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45988.196841203702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45988.196841203702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45988.196841203702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45988.196841203702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45988.196841203702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45988.196841203702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45988.196841203702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45988.196841203702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45988.196841203702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45988.196841203702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45988.196841203702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45988.196841203702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45988.196841203702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45988.196841203702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45988.196841203702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45988.196841203702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45988.196841203702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45988.196841203702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45988.196841203702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45988.196841203702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45988.196841203702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45988.196841203702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45988.196841203702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45988.196841203702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45988.196841203702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45988.196841203702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45988.196841203702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45988.196841203702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45988.196841203702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45988.196841203702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45988.196841203702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45988.196841203702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45988.196841203702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45988.196841203702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45988.196841203702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45988.196841203702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45988.196841203702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45988.196841203702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45988.196841203702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45988.196841203702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45988.196841203702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45988.196841203702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45988.196841203702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45988.196841203702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45988.196841203702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45988.196841203702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45988.196841203702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45988.196841203702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45988.196841203702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45988.196841203702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45988.196841203702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45988.196841203702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45988.196841203702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45988.196841203702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45988.196841203702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45988.196841203702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45988.196841203702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45988.196841203702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45988.196841203702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45988.196841203702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45988.196841203702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45988.196841203702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45988.196841203702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45988.196841203702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45988.196841203702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45988.196841203702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45988.196841203702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45988.196841203702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45988.196841203702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45988.196841203702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45988.196841203702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45988.196841203702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45988.196841203702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45988.196841203702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45988.196841203702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45988.196841203702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45988.196841203702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45988.196841203702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45988.196841203702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45988.196841203702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45988.196841203702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45988.196841203702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45988.196841203702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45988.196841203702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45988.196841203702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45988.196841203702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45988.196841203702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45988.196841203702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45988.196841203702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45988.196841203702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45988.196841203702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45988.196841203702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45988.196841203702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45988.196841203702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45988.196841203702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45988.196841203702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45988.196841203702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45988.196841203702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45988.196841203702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45988.196841203702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45988.196841203702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45988.196841203702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45988.196841203702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45988.196841203702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45988.196841203702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45988.196841203702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45988.196841203702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45988.196841203702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45988.196841203702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45988.196841203702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45988.196841203702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45988.196841203702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45988.196841203702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45988.196841203702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45988.196841203702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45988.196841203702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45988.196841203702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45988.196841203702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45988.196841203702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45988.196841203702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45988.196841203702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45988.196841203702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45988.196841203702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45988.196841203702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45988.196841203702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45988.196841203702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45988.196841203702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45988.196841203702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45988.196841203702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45988.196841203702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45988.196841203702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45988.196841203702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45988.196841203702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45988.196841203702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45988.196841203702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45988.196841203702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45988.196841203702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45988.196841203702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45988.196841203702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45988.196841203702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45988.196841203702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45988.196841203702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45988.196841203702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45988.196841203702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45988.196841203702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45988.196841203702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45988.196841203702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45988.196841203702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45988.196841203702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45988.196841203702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45988.196841203702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45988.196841203702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45988.196841203702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45988.196841203702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45988.196841203702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45988.196841203702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45988.196841203702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45988.196841203702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45988.196841203702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45988.196841203702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45988.196841203702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45988.196841203702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45988.196841203702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45988.196841203702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45988.196841203702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45988.196841203702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45988.196841203702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45988.196841203702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45988.196841203702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45988.196841203702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45988.196841203702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45988.196841203702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45988.196841203702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45988.196841203702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45988.196841203702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45988.196841203702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45988.196841203702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45988.196841203702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45988.196841203702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45988.196841203702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45988.196841203702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45988.196841203702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45988.196841203702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45988.196841203702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45988.196841203702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45988.196841203702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45988.196841203702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45988.196841203702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45988.196841203702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45988.196841203702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45988.196841203702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45988.196841203702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45988.196841203702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45988.196841203702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45988.196841203702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45988.196841203702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45988.196841203702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45988.196841203702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45988.196841203702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45988.196841203702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45988.196841203702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45988.196841203702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45988.196841203702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45988.196841203702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45988.196841203702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45988.196841203702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45988.196841203702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45988.196841203702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45988.196841203702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45988.196841203702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45988.196841203702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45988.196841203702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45988.196841203702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45988.196841203702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45988.196841203702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45988.196841203702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45988.196841203702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45988.196841203702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45988.196841203702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45988.196841203702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45988.196841203702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45988.196841203702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45988.196841203702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45988.196841203702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45988.196841203702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45988.196841203702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45988.196841203702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45988.196841203702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45988.196841203702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45988.196841203702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45988.196841203702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45988.196841203702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45988.196841203702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45988.196841203702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45988.196841203702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45988.196841203702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45988.196841203702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45988.196841203702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45988.196841203702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45988.196841203702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45988.196841203702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45988.196841203702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45988.196841203702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45988.196841203702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45988.196841203702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45988.196841203702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45988.196841203702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45988.196841203702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45988.196841203702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45988.196841203702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45988.196841203702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45988.196841203702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45988.196841203702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45988.196841203702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45988.196841203702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45988.196841203702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45988.196841203702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45988.196841203702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45988.196841203702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45988.196841203702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45988.196841203702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45988.196841203702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45988.196841203702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45988.196841203702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45988.196841203702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45988.196841203702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45988.196841203702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45988.196841203702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45988.196841203702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45988.196841203702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45988.196841203702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45988.196841203702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45988.196841203702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45988.196841203702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45988.196841203702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45988.196841203702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45988.196841203702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45988.196841203702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45988.196841203702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45988.196841203702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45988.196841203702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45988.196841203702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45988.196841203702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45988.196841203702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45988.196841203702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45988.196841203702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45988.196841203702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45988.196841203702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45988.196841203702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45988.196841203702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45988.196841203702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45988.196841203702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45988.196841203702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45988.196841203702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45988.196841203702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45988.196841203702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45988.196841203702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45988.196841203702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45988.196841203702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45988.196841203702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45988.196841203702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45988.196841203702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45988.196841203702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45988.196841203702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45988.196841203702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45988.196841203702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45988.196841203702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45988.196841203702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45988.196841203702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45988.196841203702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45988.196841203702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45988.196841203702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45988.196841203702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45988.196841203702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45988.196841203702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45988.196841203702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45988.196841203702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45988.196841203702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45988.196841203702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45988.196841203702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45988.196841203702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45988.196841203702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45988.196841203702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45988.196841203702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45988.196841203702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45988.196841203702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45988.196841203702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45988.196841203702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45988.196841203702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45988.196841203702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45988.196841203702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45988.196841203702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45988.196841203702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45988.196841203702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45988.196841203702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45988.196841203702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45988.196841203702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45988.196841203702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45988.196841203702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45988.196841203702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45988.196841203702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45988.196841203702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45988.196841203702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45988.196841203702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45988.196841203702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45988.196841203702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45988.196841203702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45988.196841203702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45988.196841203702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45988.196841203702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45988.196841203702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45988.196841203702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45988.196841203702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45988.196841203702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45988.196841203702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45988.196841203702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45988.196841203702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45988.196841203702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45988.196841203702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45988.196841203702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45988.196841203702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45988.196841203702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45988.196841203702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45988.196841203702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45988.196841203702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45988.196841203702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45988.196841203702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45988.196841203702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45988.196841203702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45988.196841203702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45988.196841203702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45988.196841203702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45988.196841203702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45988.196841203702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45988.196841203702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45988.196841203702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45988.196841203702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45988.196841203702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45988.196841203702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45988.196841203702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45988.196841203702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45988.196841203702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45988.196841203702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45988.196841203702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45988.196841203702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45988.196841203702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45988.196841203702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45988.196841203702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45988.196841203702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45988.196841203702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45988.196841203702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45988.196841203702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45988.196841203702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45988.196841203702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45988.196841203702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45988.196841203702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45988.196841203702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45988.196841203702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45988.196841203702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45988.196841203702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45988.196841203702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45988.196841203702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45988.196841203702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45988.196841203702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45988.196841203702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45988.196841203702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45988.196841203702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45988.196841203702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45988.196841203702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45988.196841203702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45988.196841203702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45988.196841203702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45988.196841203702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45988.196841203702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45988.196841203702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45988.196841203702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45988.196841203702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45988.196841203702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45988.196841203702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45988.196841203702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45988.196841203702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45988.196841203702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45988.196841203702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45988.196841203702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45988.196841203702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45988.196841203702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45988.196841203702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45988.196841203702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45988.196841203702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45988.196841203702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45988.196841203702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45988.196841203702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45988.196841203702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45988.196841203702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45988.196841203702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45988.196841203702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45988.196841203702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45988.196841203702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45988.196841203702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45988.196841203702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45988.196841203702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45988.196841203702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45988.196841203702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45988.196841203702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45988.196841203702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45988.196841203702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45988.196841203702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45988.196841203702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45988.196841203702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45988.196841203702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45988.196841203702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45988.196841203702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45988.196841203702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45988.196841203702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45988.196841203702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45988.196841203702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45988.196841203702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45988.196841203702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45988.196841203702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45988.196841203702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45988.196841203702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45988.196841203702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45988.196841203702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45988.196841203702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45988.196841203702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45988.196841203702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45988.196841203702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45988.196841203702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45988.196841203702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45988.196841203702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45988.196841203702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45988.196841203702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45988.196841203702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45988.196841203702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45988.196841203702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45988.196841203702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45988.196841203702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45988.196841203702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45988.196841203702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45988.196841203702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45988.196841203702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45988.196841203702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45988.196841203702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45988.196841203702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45988.196841203702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45988.196841203702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45988.196841203702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45988.196841203702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45988.196841203702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45988.196841203702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45988.196841203702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45988.196841203702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45988.196841203702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45988.196841203702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45988.196841203702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45988.196841203702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45988.196841203702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45988.196841203702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45988.196841203702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45988.196841203702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45988.196841203702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45988.196841203702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45988.196841203702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45988.196841203702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45988.196841203702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45988.196841203702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45988.196841203702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45988.196841203702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45988.196841203702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45988.196841203702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45988.196841203702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45988.196841203702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45988.196841203702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45988.196841203702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45988.196841203702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45988.196841203702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45988.196841203702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45988.196841203702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45988.196841203702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45988.196841203702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45988.196841203702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45988.196841203702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45988.196841203702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45988.196841203702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45988.196841203702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45988.196841203702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45988.196841203702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45988.196841203702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45988.196841203702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45988.196841203702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45988.196841203702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45988.196841203702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45988.196841203702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45988.196841203702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45988.196841203702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45988.196841203702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45988.196841203702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45988.196841203702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45988.196841203702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45988.196841203702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45988.196841203702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45988.196841203702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45988.196841203702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45988.196841203702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45988.196841203702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45988.196841203702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45988.196841203702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45988.196841203702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45988.196841203702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45988.196841203702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45988.196841203702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45988.196841203702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45988.196841203702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45988.196841203702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45988.196841203702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45988.196841203702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45988.196841203702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45988.196841203702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45988.196841203702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45988.196841203702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45988.196841203702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45988.196841203702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45988.196841203702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45988.196841203702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45988.196841203702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45988.196841203702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45988.196841203702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45988.196841203702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45988.196841203702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45988.196841203702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45988.196841203702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45988.196841203702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45988.196841203702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45988.196841203702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45988.196841203702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45988.196841203702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45988.196841203702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45988.196841203702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45988.196841203702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45988.196841203702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45988.196841203702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45988.196841203702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45988.196841203702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45988.196841203702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45988.196841203702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45988.196841203702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45988.196841203702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45988.196841203702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45988.196841203702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45988.196841203702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45988.196841203702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45988.196841203702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45988.196841203702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45988.196841203702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45988.196841203702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45988.196841203702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45988.196841203702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45988.196841203702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45988.196841203702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45988.196841203702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45988.196841203702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45988.196841203702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45988.196841203702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45988.196841203702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45988.196841203702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45988.196841203702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45988.196841203702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45988.196841203702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45988.196841203702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45988.196841203702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45988.196841203702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45988.196841203702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45988.196841203702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45988.196841203702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45988.196841203702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45988.196841203702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45988.196841203702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45988.196841203702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45988.196841203702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45988.196841203702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45988.196841203702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45988.196841203702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45988.196841203702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45988.196841203702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45988.196841203702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45988.196841203702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45988.196841203702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45988.196841203702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45988.196841203702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45988.196841203702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45988.196841203702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45988.196841203702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45988.196841203702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45988.196841203702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45988.196841203702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45988.196841203702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45988.196841203702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45988.196841203702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45988.196841203702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45988.196841203702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45988.196841203702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45988.196841203702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45988.196841203702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45988.196841203702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45988.196841203702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45988.196841203702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45988.196841203702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45988.196841203702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45988.196841203702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45988.196841203702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45988.196841203702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45988.196841203702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45988.196841203702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45988.196841203702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45988.196841203702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45988.196841203702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45988.196841203702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45988.196841203702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45988.196841203702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45988.196841203702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45988.196841203702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45988.196841203702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45988.196841203702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45988.196841203702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45988.196841203702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45988.196841203702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45988.196841203702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45988.196841203702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45988.196841203702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45988.196841203702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45988.196841203702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45988.196841203702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45988.196841203702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45988.196841203702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45988.196841203702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45988.196841203702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45988.196841203702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45988.196841203702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45988.196841203702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45988.196841203702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45988.196841203702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45988.196841203702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45988.196841203702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45988.196841203702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45988.196841203702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45988.196841203702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45988.196841203702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45988.196841203702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45988.196841203702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45988.196841203702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45988.196841203702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45988.196841203702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45988.196841203702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45988.196841203702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45988.196841203702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45988.196841203702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45988.196841203702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45988.196841203702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45988.196841203702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45988.196841203702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45988.196841203702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45988.196841203702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45988.196841203702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45988.196841203702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45988.196841203702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45988.196841203702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45988.196841203702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45988.196841203702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45988.196841203702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45988.196841203702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45988.196841203702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45988.196841203702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45988.196841203702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45988.196841203702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45988.196841203702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45988.196841203702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45988.196841203702</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45988.196841203702</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45988.196841203702</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45988.196841203702</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45988.196841203702</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45988.196841203702</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45988.196841203702</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45988.196841203702</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45988.196841203702</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45988.196841203702</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45988.196841203702</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45988.196841203702</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45988.196841203702</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45988.196841203702</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45988.196841203702</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39109</v>
      </c>
      <c r="B2" s="88" t="str">
        <f>IFERROR(VLOOKUP(D2,DB!A:K,11,0),"")</f>
        <v>R4</v>
      </c>
      <c r="C2" s="90">
        <v>1</v>
      </c>
      <c r="D2" s="88" t="s">
        <v>35092</v>
      </c>
      <c r="E2" s="91" t="s">
        <v>39021</v>
      </c>
      <c r="F2" s="92">
        <v>45703.480717592596</v>
      </c>
      <c r="G2" s="93">
        <f ca="1">IFERROR(NOW()-F2,"")</f>
        <v>284.71612361110601</v>
      </c>
      <c r="H2" s="92">
        <v>45703.474768518521</v>
      </c>
      <c r="I2" s="92" t="str">
        <f>IFERROR(VLOOKUP(D2,DB!A:F,6,0),"")</f>
        <v>SCECO</v>
      </c>
      <c r="J2" s="92" t="str">
        <f>IFERROR(VLOOKUP(D2,DB!A:G,7,0),"")</f>
        <v>Dead</v>
      </c>
      <c r="K2" s="94" t="s">
        <v>39110</v>
      </c>
      <c r="L2" s="88" t="str">
        <f>IFERROR(VLOOKUP(D2,DB!A:I,9,0),"")</f>
        <v>Latis</v>
      </c>
    </row>
    <row r="3" spans="1:16" ht="15" customHeight="1">
      <c r="A3" s="110" t="s">
        <v>39111</v>
      </c>
      <c r="B3" s="110" t="str">
        <f>IFERROR(VLOOKUP(D3,DB!A:K,11,0),"")</f>
        <v>R4</v>
      </c>
      <c r="C3" s="90">
        <v>2</v>
      </c>
      <c r="D3" s="88" t="s">
        <v>34402</v>
      </c>
      <c r="E3" s="91" t="s">
        <v>39100</v>
      </c>
      <c r="F3" s="92">
        <v>45988.146527777775</v>
      </c>
      <c r="G3" s="93">
        <f t="shared" ref="G3:G27" ca="1" si="0">IFERROR(NOW()-F3,"")</f>
        <v>5.0313425927015487E-2</v>
      </c>
      <c r="H3" s="92">
        <v>45988.135983796295</v>
      </c>
      <c r="I3" s="92" t="str">
        <f>IFERROR(VLOOKUP(D3,DB!A:F,6,0),"")</f>
        <v>SCECO</v>
      </c>
      <c r="J3" s="92" t="str">
        <f>IFERROR(VLOOKUP(D3,DB!A:G,7,0),"")</f>
        <v>In progress</v>
      </c>
      <c r="K3" s="94" t="s">
        <v>39112</v>
      </c>
      <c r="L3" s="88" t="str">
        <f>IFERROR(VLOOKUP(D3,DB!A:I,9,0),"")</f>
        <v>Latis</v>
      </c>
    </row>
    <row r="4" spans="1:16" ht="15" customHeight="1">
      <c r="A4" s="110"/>
      <c r="B4" s="110" t="str">
        <f>IFERROR(VLOOKUP(D4,DB!A:K,11,0),"")</f>
        <v/>
      </c>
      <c r="C4" s="90"/>
      <c r="D4" s="88"/>
      <c r="E4" s="91"/>
      <c r="F4" s="92"/>
      <c r="G4" s="93">
        <f t="shared" ca="1" si="0"/>
        <v>45988.196841203702</v>
      </c>
      <c r="H4" s="92"/>
      <c r="I4" s="92" t="str">
        <f>IFERROR(VLOOKUP(D4,DB!A:F,6,0),"")</f>
        <v/>
      </c>
      <c r="J4" s="92" t="str">
        <f>IFERROR(VLOOKUP(D4,DB!A:G,7,0),"")</f>
        <v/>
      </c>
      <c r="K4" s="94"/>
      <c r="L4" s="88" t="str">
        <f>IFERROR(VLOOKUP(D4,DB!A:I,9,0),"")</f>
        <v/>
      </c>
    </row>
    <row r="5" spans="1:16" ht="15" customHeight="1">
      <c r="A5" s="110"/>
      <c r="B5" s="110" t="str">
        <f>IFERROR(VLOOKUP(D5,DB!A:K,11,0),"")</f>
        <v/>
      </c>
      <c r="C5" s="90"/>
      <c r="D5" s="88"/>
      <c r="E5" s="91"/>
      <c r="F5" s="92"/>
      <c r="G5" s="93">
        <f t="shared" ca="1" si="0"/>
        <v>45988.196841203702</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45988.196841203702</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45988.196841203702</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45988.196841203702</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45988.196841203702</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45988.196841203702</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45988.196841203702</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45988.196841203702</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45988.196841203702</v>
      </c>
      <c r="H13" s="92"/>
      <c r="I13" s="92" t="str">
        <f>IFERROR(VLOOKUP(D13,DB!A:F,6,0),"")</f>
        <v/>
      </c>
      <c r="J13" s="92" t="str">
        <f>IFERROR(VLOOKUP(D13,DB!A:G,7,0),"")</f>
        <v/>
      </c>
      <c r="K13" s="94"/>
      <c r="L13" s="88" t="str">
        <f>IFERROR(VLOOKUP(D13,DB!A:I,9,0),"")</f>
        <v/>
      </c>
    </row>
    <row r="14" spans="1:16" ht="15" customHeight="1">
      <c r="A14" s="110"/>
      <c r="B14" s="110" t="str">
        <f>IFERROR(VLOOKUP(D14,DB!A:K,11,0),"")</f>
        <v/>
      </c>
      <c r="C14" s="90"/>
      <c r="D14" s="88"/>
      <c r="E14" s="91"/>
      <c r="F14" s="92"/>
      <c r="G14" s="93">
        <f t="shared" ca="1" si="0"/>
        <v>45988.196841203702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45988.196841203702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45988.196841203702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45988.196841203702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45988.196841203702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45988.196841203702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45988.196841203702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45988.196841203702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45988.196841203702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45988.196841203702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45988.196841203702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45988.196841203702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45988.196841203702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45988.196841203702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ref="G28:G91" ca="1" si="1">IFERROR(NOW()-F28,"")</f>
        <v>45988.196841203702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45988.196841203702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45988.196841203702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45988.196841203702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45988.196841203702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45988.196841203702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45988.196841203702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45988.196841203702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45988.196841203702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45988.196841203702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45988.196841203702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45988.196841203702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45988.196841203702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45988.196841203702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45988.196841203702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45988.196841203702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45988.196841203702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45988.196841203702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45988.196841203702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45988.196841203702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45988.196841203702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45988.196841203702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45988.196841203702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45988.196841203702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45988.196841203702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45988.196841203702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45988.196841203702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45988.196841203702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45988.196841203702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45988.196841203702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45988.196841203702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45988.196841203702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45988.196841203702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45988.196841203702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45988.196841203702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45988.196841203702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45988.196841203702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45988.196841203702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45988.196841203702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45988.196841203702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45988.196841203702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45988.196841203702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45988.196841203702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45988.196841203702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45988.196841203702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45988.196841203702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45988.196841203702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45988.196841203702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45988.196841203702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45988.196841203702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45988.196841203702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45988.196841203702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45988.196841203702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45988.196841203702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45988.196841203702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45988.196841203702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45988.196841203702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45988.196841203702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45988.196841203702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45988.196841203702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45988.196841203702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45988.196841203702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45988.196841203702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45988.196841203702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ref="G92:G155" ca="1" si="2">IFERROR(NOW()-F92,"")</f>
        <v>45988.196841203702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45988.196841203702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45988.196841203702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45988.196841203702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45988.196841203702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45988.196841203702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45988.196841203702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45988.196841203702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45988.196841203702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45988.196841203702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45988.196841203702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45988.196841203702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45988.196841203702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45988.196841203702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45988.196841203702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45988.196841203702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45988.196841203702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45988.196841203702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45988.196841203702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45988.196841203702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45988.196841203702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45988.196841203702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45988.196841203702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45988.196841203702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45988.196841203702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45988.196841203702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45988.196841203702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45988.196841203702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45988.196841203702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45988.196841203702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45988.196841203702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45988.196841203702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45988.196841203702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45988.196841203702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45988.196841203702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45988.196841203702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45988.196841203702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45988.196841203702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45988.196841203702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45988.196841203702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45988.196841203702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45988.196841203702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45988.196841203702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45988.196841203702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45988.196841203702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45988.196841203702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45988.196841203702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45988.196841203702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45988.196841203702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45988.196841203702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45988.196841203702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45988.196841203702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45988.196841203702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45988.196841203702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45988.196841203702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45988.196841203702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45988.196841203702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45988.196841203702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45988.196841203702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45988.196841203702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45988.196841203702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45988.196841203702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45988.196841203702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45988.196841203702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ref="G156:G219" ca="1" si="3">IFERROR(NOW()-F156,"")</f>
        <v>45988.196841203702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45988.196841203702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45988.196841203702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45988.196841203702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45988.196841203702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45988.196841203702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45988.196841203702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45988.196841203702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45988.196841203702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45988.196841203702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45988.196841203702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45988.196841203702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45988.196841203702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45988.196841203702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45988.196841203702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45988.196841203702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45988.196841203702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45988.196841203702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45988.196841203702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45988.196841203702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45988.196841203702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45988.196841203702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45988.196841203702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45988.196841203702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45988.196841203702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45988.196841203702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45988.196841203702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45988.196841203702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45988.196841203702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45988.196841203702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45988.196841203702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45988.196841203702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45988.196841203702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45988.196841203702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45988.196841203702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45988.196841203702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45988.196841203702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45988.196841203702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45988.196841203702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45988.196841203702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45988.196841203702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45988.196841203702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45988.196841203702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45988.196841203702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45988.196841203702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45988.196841203702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45988.196841203702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45988.196841203702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45988.196841203702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45988.196841203702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45988.196841203702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45988.196841203702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45988.196841203702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45988.196841203702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45988.196841203702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45988.196841203702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45988.196841203702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45988.196841203702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45988.196841203702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45988.196841203702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45988.196841203702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45988.196841203702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45988.196841203702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45988.196841203702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ref="G220:G283" ca="1" si="4">IFERROR(NOW()-F220,"")</f>
        <v>45988.196841203702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45988.196841203702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45988.196841203702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45988.196841203702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45988.196841203702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45988.196841203702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45988.196841203702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45988.196841203702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45988.196841203702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45988.196841203702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45988.196841203702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45988.196841203702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45988.196841203702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45988.196841203702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45988.196841203702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45988.196841203702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45988.196841203702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45988.196841203702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45988.196841203702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45988.196841203702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45988.196841203702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45988.196841203702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45988.196841203702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45988.196841203702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45988.196841203702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45988.196841203702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45988.196841203702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45988.196841203702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45988.196841203702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45988.196841203702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45988.196841203702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45988.196841203702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45988.196841203702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45988.196841203702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45988.196841203702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45988.196841203702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45988.196841203702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45988.196841203702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45988.196841203702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45988.196841203702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45988.196841203702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45988.196841203702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45988.196841203702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45988.196841203702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45988.196841203702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45988.196841203702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45988.196841203702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45988.196841203702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45988.196841203702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45988.196841203702</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45988.196841203702</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45988.196841203702</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45988.196841203702</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45988.196841203702</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45988.196841203702</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45988.196841203702</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45988.196841203702</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45988.196841203702</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45988.196841203702</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45988.196841203702</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45988.196841203702</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45988.196841203702</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45988.196841203702</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45988.196841203702</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ref="G284:G329" ca="1" si="5">IFERROR(NOW()-F284,"")</f>
        <v>45988.196841203702</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45988.196841203702</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45988.196841203702</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45988.196841203702</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45988.196841203702</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45988.196841203702</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45988.196841203702</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45988.196841203702</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45988.196841203702</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45988.196841203702</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45988.196841203702</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45988.196841203702</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45988.196841203702</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45988.196841203702</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45988.196841203702</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45988.196841203702</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45988.196841203702</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45988.196841203702</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45988.196841203702</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45988.196841203702</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45988.196841203702</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45988.196841203702</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45988.196841203702</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45988.196841203702</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45988.196841203702</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45988.196841203702</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45988.196841203702</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45988.196841203702</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45988.196841203702</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45988.196841203702</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45988.196841203702</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45988.196841203702</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45988.196841203702</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45988.196841203702</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45988.196841203702</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45988.196841203702</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45988.196841203702</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45988.196841203702</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45988.196841203702</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45988.196841203702</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45988.196841203702</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45988.196841203702</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45988.196841203702</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45988.196841203702</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45988.196841203702</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45988.196841203702</v>
      </c>
      <c r="H329" s="92"/>
      <c r="I329" s="110" t="str">
        <f>IFERROR(VLOOKUP(D329,DB!A:F,6,0),"")</f>
        <v/>
      </c>
      <c r="J329" s="110" t="str">
        <f>IFERROR(VLOOKUP(D329,DB!A:G,7,0),"")</f>
        <v/>
      </c>
      <c r="K329" s="94"/>
      <c r="L329" s="88" t="str">
        <f>IFERROR(VLOOKUP(D329,DB!A:I,9,0),"")</f>
        <v/>
      </c>
    </row>
  </sheetData>
  <dataValidations count="2">
    <dataValidation allowBlank="1" showInputMessage="1" showErrorMessage="1" sqref="E1" xr:uid="{A4F81451-56CC-4543-9497-104C4E44EE4B}"/>
    <dataValidation type="list" allowBlank="1" showInputMessage="1" showErrorMessage="1" sqref="E2:E3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8"/>
  <sheetViews>
    <sheetView tabSelected="1" workbookViewId="0">
      <selection activeCell="D6" sqref="D6"/>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39113</v>
      </c>
      <c r="B2" s="37" t="str">
        <f>IFERROR(VLOOKUP(D2,DB!A:K,11,0),"")</f>
        <v>R5</v>
      </c>
      <c r="C2" s="37">
        <v>3</v>
      </c>
      <c r="D2" s="103" t="s">
        <v>36011</v>
      </c>
      <c r="E2" s="37" t="s">
        <v>39021</v>
      </c>
      <c r="F2" s="38">
        <v>45891.832060185188</v>
      </c>
      <c r="G2" s="105">
        <f ca="1">IFERROR(NOW()-F2,"")</f>
        <v>96.364781018513895</v>
      </c>
      <c r="H2" s="38">
        <v>45891.790393518517</v>
      </c>
      <c r="I2" s="37" t="str">
        <f>IFERROR(VLOOKUP(D2,DB!A:F,6,0),"")</f>
        <v>Generator-SG</v>
      </c>
      <c r="J2" s="37" t="str">
        <f>IFERROR(VLOOKUP(D2,DB!A:G,7,0),"")</f>
        <v>Vandalized</v>
      </c>
      <c r="K2" s="37" t="s">
        <v>39114</v>
      </c>
      <c r="L2" s="37" t="str">
        <f>IFERROR(VLOOKUP(D2,DB!A:I,9,0),"")</f>
        <v>Latis</v>
      </c>
      <c r="M2" s="102"/>
    </row>
    <row r="3" spans="1:13" s="39" customFormat="1" ht="30.75">
      <c r="A3" s="37" t="s">
        <v>39115</v>
      </c>
      <c r="B3" s="37" t="str">
        <f>IFERROR(VLOOKUP(D3,DB!A:K,11,0),"")</f>
        <v>R5</v>
      </c>
      <c r="C3" s="37">
        <v>1</v>
      </c>
      <c r="D3" s="37" t="s">
        <v>33268</v>
      </c>
      <c r="E3" s="37" t="s">
        <v>39100</v>
      </c>
      <c r="F3" s="38">
        <v>45926.188877314817</v>
      </c>
      <c r="G3" s="105">
        <f t="shared" ref="G3" ca="1" si="0">IFERROR(NOW()-F3,"")</f>
        <v>62.00796388888557</v>
      </c>
      <c r="H3" s="38">
        <v>45926.158159722225</v>
      </c>
      <c r="I3" s="37" t="str">
        <f>IFERROR(VLOOKUP(D3,DB!A:F,6,0),"")</f>
        <v>SCECO</v>
      </c>
      <c r="J3" s="37" t="str">
        <f>IFERROR(VLOOKUP(D3,DB!A:G,7,0),"")</f>
        <v>Good</v>
      </c>
      <c r="K3" s="37" t="s">
        <v>39116</v>
      </c>
      <c r="L3" s="37" t="str">
        <f>IFERROR(VLOOKUP(D3,DB!A:I,9,0),"")</f>
        <v>Latis</v>
      </c>
      <c r="M3" s="102"/>
    </row>
    <row r="4" spans="1:13" s="39" customFormat="1" ht="48" customHeight="1">
      <c r="A4" s="106" t="s">
        <v>39117</v>
      </c>
      <c r="B4" s="106" t="str">
        <f>IFERROR(VLOOKUP(D4,DB!A:K,11,0),"")</f>
        <v>R5</v>
      </c>
      <c r="C4" s="106">
        <v>1</v>
      </c>
      <c r="D4" s="106" t="s">
        <v>34758</v>
      </c>
      <c r="E4" s="106" t="s">
        <v>39100</v>
      </c>
      <c r="F4" s="107">
        <v>45948.661111111112</v>
      </c>
      <c r="G4" s="108">
        <f t="shared" ref="G4" ca="1" si="1">IFERROR(NOW()-F4,"")</f>
        <v>39.535730092589802</v>
      </c>
      <c r="H4" s="107">
        <v>45948.661111111112</v>
      </c>
      <c r="I4" s="106" t="str">
        <f>IFERROR(VLOOKUP(D4,DB!A:F,6,0),"")</f>
        <v>SCECO</v>
      </c>
      <c r="J4" s="106" t="str">
        <f>IFERROR(VLOOKUP(D4,DB!A:G,7,0),"")</f>
        <v>Dead</v>
      </c>
      <c r="K4" s="106" t="s">
        <v>39118</v>
      </c>
      <c r="L4" s="106" t="str">
        <f>IFERROR(VLOOKUP(D4,DB!A:I,9,0),"")</f>
        <v>Latis</v>
      </c>
    </row>
    <row r="5" spans="1:13" s="39" customFormat="1" ht="30.75">
      <c r="A5" s="106" t="s">
        <v>39119</v>
      </c>
      <c r="B5" s="106" t="str">
        <f>IFERROR(VLOOKUP(D5,DB!A:K,11,0),"")</f>
        <v>R5</v>
      </c>
      <c r="C5" s="106">
        <v>1</v>
      </c>
      <c r="D5" s="106" t="s">
        <v>36518</v>
      </c>
      <c r="E5" s="106" t="s">
        <v>39021</v>
      </c>
      <c r="F5" s="119">
        <v>45981.373298611114</v>
      </c>
      <c r="G5" s="108">
        <f ca="1">IFERROR(NOW()-F5,"")</f>
        <v>6.8235425925886375</v>
      </c>
      <c r="H5" s="119">
        <v>45981.360798611109</v>
      </c>
      <c r="I5" s="106" t="str">
        <f>IFERROR(VLOOKUP(D5,DB!A:F,6,0),"")</f>
        <v>SCECO</v>
      </c>
      <c r="J5" s="106" t="str">
        <f>IFERROR(VLOOKUP(D5,DB!A:G,7,0),"")</f>
        <v>Dead</v>
      </c>
      <c r="K5" s="106" t="s">
        <v>39120</v>
      </c>
      <c r="L5" s="106" t="str">
        <f>IFERROR(VLOOKUP(D5,DB!A:I,9,0),"")</f>
        <v>Latis</v>
      </c>
    </row>
    <row r="6" spans="1:13" s="39" customFormat="1">
      <c r="A6" s="37"/>
      <c r="B6" s="37" t="str">
        <f>IFERROR(VLOOKUP(D6,DB!A:K,11,0),"")</f>
        <v/>
      </c>
      <c r="C6" s="37"/>
      <c r="D6" s="106"/>
      <c r="E6" s="37"/>
      <c r="F6" s="38"/>
      <c r="G6" s="108">
        <f t="shared" ref="G6:G38" ca="1" si="2">IFERROR(NOW()-F6,"")</f>
        <v>45988.196841203702</v>
      </c>
      <c r="H6" s="38"/>
      <c r="I6" s="37" t="str">
        <f>IFERROR(VLOOKUP(D6,DB!A:F,6,0),"")</f>
        <v/>
      </c>
      <c r="J6" s="37" t="str">
        <f>IFERROR(VLOOKUP(D6,DB!A:G,7,0),"")</f>
        <v/>
      </c>
      <c r="K6" s="37"/>
      <c r="L6" s="37" t="str">
        <f>IFERROR(VLOOKUP(D6,DB!A:I,9,0),"")</f>
        <v/>
      </c>
    </row>
    <row r="7" spans="1:13" s="39" customFormat="1">
      <c r="A7" s="37"/>
      <c r="B7" s="37" t="str">
        <f>IFERROR(VLOOKUP(D7,DB!A:K,11,0),"")</f>
        <v/>
      </c>
      <c r="C7" s="37"/>
      <c r="D7" s="37"/>
      <c r="E7" s="37"/>
      <c r="F7" s="38"/>
      <c r="G7" s="108">
        <f t="shared" ca="1" si="2"/>
        <v>45988.196841203702</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t="shared" ca="1" si="2"/>
        <v>45988.196841203702</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t="shared" ca="1" si="2"/>
        <v>45988.196841203702</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t="shared" ca="1" si="2"/>
        <v>45988.196841203702</v>
      </c>
      <c r="H10" s="38"/>
      <c r="I10" s="37" t="str">
        <f>IFERROR(VLOOKUP(D10,DB!A:F,6,0),"")</f>
        <v/>
      </c>
      <c r="J10" s="37" t="str">
        <f>IFERROR(VLOOKUP(D10,DB!A:G,7,0),"")</f>
        <v/>
      </c>
      <c r="K10" s="37"/>
      <c r="L10" s="37" t="str">
        <f>IFERROR(VLOOKUP(D10,DB!A:I,9,0),"")</f>
        <v/>
      </c>
    </row>
    <row r="11" spans="1:13" s="39" customFormat="1" ht="15.75">
      <c r="A11" s="37"/>
      <c r="B11" s="148" t="str">
        <f>IFERROR(VLOOKUP(D11,DB!A:K,11,0),"")</f>
        <v/>
      </c>
      <c r="C11" s="37"/>
      <c r="D11" s="150"/>
      <c r="E11" s="37"/>
      <c r="F11" s="38"/>
      <c r="G11" s="149">
        <f t="shared" ca="1" si="2"/>
        <v>45988.196841203702</v>
      </c>
      <c r="H11" s="38"/>
      <c r="I11" s="148" t="str">
        <f>IFERROR(VLOOKUP(D11,DB!A:F,6,0),"")</f>
        <v/>
      </c>
      <c r="J11" s="148" t="str">
        <f>IFERROR(VLOOKUP(D11,DB!A:G,7,0),"")</f>
        <v/>
      </c>
      <c r="K11" s="37"/>
      <c r="L11" s="148" t="str">
        <f>IFERROR(VLOOKUP(D11,DB!A:I,9,0),"")</f>
        <v/>
      </c>
    </row>
    <row r="12" spans="1:13" s="39" customFormat="1">
      <c r="A12" s="37"/>
      <c r="B12" s="148" t="str">
        <f>IFERROR(VLOOKUP(D12,DB!A:K,11,0),"")</f>
        <v/>
      </c>
      <c r="C12" s="37"/>
      <c r="D12"/>
      <c r="E12" s="37"/>
      <c r="F12" s="38"/>
      <c r="G12" s="149">
        <f t="shared" ca="1" si="2"/>
        <v>45988.196841203702</v>
      </c>
      <c r="H12" s="38"/>
      <c r="I12" s="148" t="str">
        <f>IFERROR(VLOOKUP(D12,DB!A:F,6,0),"")</f>
        <v/>
      </c>
      <c r="J12" s="148" t="str">
        <f>IFERROR(VLOOKUP(D12,DB!A:G,7,0),"")</f>
        <v/>
      </c>
      <c r="K12" s="37"/>
      <c r="L12" s="148" t="str">
        <f>IFERROR(VLOOKUP(D12,DB!A:I,9,0),"")</f>
        <v/>
      </c>
    </row>
    <row r="13" spans="1:13" s="39" customFormat="1">
      <c r="A13" s="37"/>
      <c r="B13" s="148" t="str">
        <f>IFERROR(VLOOKUP(D13,DB!A:K,11,0),"")</f>
        <v/>
      </c>
      <c r="C13" s="37"/>
      <c r="D13" s="37"/>
      <c r="E13" s="37"/>
      <c r="F13" s="38"/>
      <c r="G13" s="149">
        <f t="shared" ca="1" si="2"/>
        <v>45988.196841203702</v>
      </c>
      <c r="H13" s="38"/>
      <c r="I13" s="148" t="str">
        <f>IFERROR(VLOOKUP(D13,DB!A:F,6,0),"")</f>
        <v/>
      </c>
      <c r="J13" s="148" t="str">
        <f>IFERROR(VLOOKUP(D13,DB!A:G,7,0),"")</f>
        <v/>
      </c>
      <c r="K13" s="37"/>
      <c r="L13" s="148" t="str">
        <f>IFERROR(VLOOKUP(D13,DB!A:I,9,0),"")</f>
        <v/>
      </c>
    </row>
    <row r="14" spans="1:13" s="39" customFormat="1">
      <c r="A14" s="37"/>
      <c r="B14" s="148" t="str">
        <f>IFERROR(VLOOKUP(D14,DB!A:K,11,0),"")</f>
        <v/>
      </c>
      <c r="C14" s="37"/>
      <c r="D14" s="37"/>
      <c r="E14" s="37"/>
      <c r="F14" s="38"/>
      <c r="G14" s="149">
        <f t="shared" ca="1" si="2"/>
        <v>45988.196841203702</v>
      </c>
      <c r="H14" s="38"/>
      <c r="I14" s="148" t="str">
        <f>IFERROR(VLOOKUP(D14,DB!A:F,6,0),"")</f>
        <v/>
      </c>
      <c r="J14" s="148" t="str">
        <f>IFERROR(VLOOKUP(D14,DB!A:G,7,0),"")</f>
        <v/>
      </c>
      <c r="K14" s="37"/>
      <c r="L14" s="148" t="str">
        <f>IFERROR(VLOOKUP(D14,DB!A:I,9,0),"")</f>
        <v/>
      </c>
    </row>
    <row r="15" spans="1:13" s="39" customFormat="1">
      <c r="A15" s="37"/>
      <c r="B15" s="148" t="str">
        <f>IFERROR(VLOOKUP(D15,DB!A:K,11,0),"")</f>
        <v/>
      </c>
      <c r="C15" s="37"/>
      <c r="D15" s="37"/>
      <c r="E15" s="37"/>
      <c r="F15" s="38"/>
      <c r="G15" s="149">
        <f t="shared" ca="1" si="2"/>
        <v>45988.196841203702</v>
      </c>
      <c r="H15" s="38"/>
      <c r="I15" s="148" t="str">
        <f>IFERROR(VLOOKUP(D15,DB!A:F,6,0),"")</f>
        <v/>
      </c>
      <c r="J15" s="148" t="str">
        <f>IFERROR(VLOOKUP(D15,DB!A:G,7,0),"")</f>
        <v/>
      </c>
      <c r="K15" s="37"/>
      <c r="L15" s="148" t="str">
        <f>IFERROR(VLOOKUP(D15,DB!A:I,9,0),"")</f>
        <v/>
      </c>
    </row>
    <row r="16" spans="1:13" s="39" customFormat="1">
      <c r="A16" s="37"/>
      <c r="B16" s="148" t="str">
        <f>IFERROR(VLOOKUP(D16,DB!A:K,11,0),"")</f>
        <v/>
      </c>
      <c r="C16" s="37"/>
      <c r="D16" s="37"/>
      <c r="E16" s="37"/>
      <c r="F16" s="38"/>
      <c r="G16" s="149">
        <f t="shared" ca="1" si="2"/>
        <v>45988.196841203702</v>
      </c>
      <c r="H16" s="38"/>
      <c r="I16" s="148" t="str">
        <f>IFERROR(VLOOKUP(D16,DB!A:F,6,0),"")</f>
        <v/>
      </c>
      <c r="J16" s="148" t="str">
        <f>IFERROR(VLOOKUP(D16,DB!A:G,7,0),"")</f>
        <v/>
      </c>
      <c r="K16" s="37"/>
      <c r="L16" s="148" t="str">
        <f>IFERROR(VLOOKUP(D16,DB!A:I,9,0),"")</f>
        <v/>
      </c>
    </row>
    <row r="17" spans="1:12" s="39" customFormat="1">
      <c r="A17" s="37"/>
      <c r="B17" s="148" t="str">
        <f>IFERROR(VLOOKUP(D17,DB!A:K,11,0),"")</f>
        <v/>
      </c>
      <c r="C17" s="37"/>
      <c r="D17" s="37"/>
      <c r="E17" s="37"/>
      <c r="F17" s="38"/>
      <c r="G17" s="149">
        <f t="shared" ca="1" si="2"/>
        <v>45988.196841203702</v>
      </c>
      <c r="H17" s="38"/>
      <c r="I17" s="148" t="str">
        <f>IFERROR(VLOOKUP(D17,DB!A:F,6,0),"")</f>
        <v/>
      </c>
      <c r="J17" s="148" t="str">
        <f>IFERROR(VLOOKUP(D17,DB!A:G,7,0),"")</f>
        <v/>
      </c>
      <c r="K17" s="37"/>
      <c r="L17" s="148" t="str">
        <f>IFERROR(VLOOKUP(D17,DB!A:I,9,0),"")</f>
        <v/>
      </c>
    </row>
    <row r="18" spans="1:12" s="39" customFormat="1">
      <c r="A18" s="37"/>
      <c r="B18" s="148" t="str">
        <f>IFERROR(VLOOKUP(D18,DB!A:K,11,0),"")</f>
        <v/>
      </c>
      <c r="C18" s="37"/>
      <c r="D18" s="37"/>
      <c r="E18" s="37"/>
      <c r="F18" s="38"/>
      <c r="G18" s="149">
        <f t="shared" ca="1" si="2"/>
        <v>45988.196841203702</v>
      </c>
      <c r="H18" s="38"/>
      <c r="I18" s="148" t="str">
        <f>IFERROR(VLOOKUP(D18,DB!A:F,6,0),"")</f>
        <v/>
      </c>
      <c r="J18" s="148" t="str">
        <f>IFERROR(VLOOKUP(D18,DB!A:G,7,0),"")</f>
        <v/>
      </c>
      <c r="K18" s="37"/>
      <c r="L18" s="148" t="str">
        <f>IFERROR(VLOOKUP(D18,DB!A:I,9,0),"")</f>
        <v/>
      </c>
    </row>
    <row r="19" spans="1:12" s="39" customFormat="1">
      <c r="A19" s="37"/>
      <c r="B19" s="148" t="str">
        <f>IFERROR(VLOOKUP(D19,DB!A:K,11,0),"")</f>
        <v/>
      </c>
      <c r="C19" s="37"/>
      <c r="D19" s="37"/>
      <c r="E19" s="37"/>
      <c r="F19" s="38"/>
      <c r="G19" s="149">
        <f t="shared" ca="1" si="2"/>
        <v>45988.196841203702</v>
      </c>
      <c r="H19" s="38"/>
      <c r="I19" s="148" t="str">
        <f>IFERROR(VLOOKUP(D19,DB!A:F,6,0),"")</f>
        <v/>
      </c>
      <c r="J19" s="148" t="str">
        <f>IFERROR(VLOOKUP(D19,DB!A:G,7,0),"")</f>
        <v/>
      </c>
      <c r="K19" s="37"/>
      <c r="L19" s="148" t="str">
        <f>IFERROR(VLOOKUP(D19,DB!A:I,9,0),"")</f>
        <v/>
      </c>
    </row>
    <row r="20" spans="1:12">
      <c r="A20" s="37"/>
      <c r="B20" s="148" t="str">
        <f>IFERROR(VLOOKUP(D20,DB!A:K,11,0),"")</f>
        <v/>
      </c>
      <c r="C20" s="37"/>
      <c r="D20" s="37"/>
      <c r="E20" s="37"/>
      <c r="F20" s="38"/>
      <c r="G20" s="149">
        <f t="shared" ca="1" si="2"/>
        <v>45988.196841203702</v>
      </c>
      <c r="H20" s="38"/>
      <c r="I20" s="148" t="str">
        <f>IFERROR(VLOOKUP(D20,DB!A:F,6,0),"")</f>
        <v/>
      </c>
      <c r="J20" s="148" t="str">
        <f>IFERROR(VLOOKUP(D20,DB!A:G,7,0),"")</f>
        <v/>
      </c>
      <c r="K20" s="37"/>
      <c r="L20" s="148" t="str">
        <f>IFERROR(VLOOKUP(D20,DB!A:I,9,0),"")</f>
        <v/>
      </c>
    </row>
    <row r="21" spans="1:12">
      <c r="A21" s="37"/>
      <c r="B21" s="148" t="str">
        <f>IFERROR(VLOOKUP(D21,DB!A:K,11,0),"")</f>
        <v/>
      </c>
      <c r="C21" s="37"/>
      <c r="D21" s="37"/>
      <c r="E21" s="37"/>
      <c r="F21" s="38"/>
      <c r="G21" s="149">
        <f t="shared" ca="1" si="2"/>
        <v>45988.196841203702</v>
      </c>
      <c r="H21" s="38"/>
      <c r="I21" s="148" t="str">
        <f>IFERROR(VLOOKUP(D21,DB!A:F,6,0),"")</f>
        <v/>
      </c>
      <c r="J21" s="148" t="str">
        <f>IFERROR(VLOOKUP(D21,DB!A:G,7,0),"")</f>
        <v/>
      </c>
      <c r="K21" s="37"/>
      <c r="L21" s="148" t="str">
        <f>IFERROR(VLOOKUP(D21,DB!A:I,9,0),"")</f>
        <v/>
      </c>
    </row>
    <row r="22" spans="1:12">
      <c r="A22" s="37"/>
      <c r="B22" s="148" t="str">
        <f>IFERROR(VLOOKUP(D22,DB!A:K,11,0),"")</f>
        <v/>
      </c>
      <c r="C22" s="37"/>
      <c r="D22" s="37"/>
      <c r="E22" s="37"/>
      <c r="F22" s="38"/>
      <c r="G22" s="149">
        <f t="shared" ca="1" si="2"/>
        <v>45988.196841203702</v>
      </c>
      <c r="H22" s="38"/>
      <c r="I22" s="148" t="str">
        <f>IFERROR(VLOOKUP(D22,DB!A:F,6,0),"")</f>
        <v/>
      </c>
      <c r="J22" s="148" t="str">
        <f>IFERROR(VLOOKUP(D22,DB!A:G,7,0),"")</f>
        <v/>
      </c>
      <c r="K22" s="37"/>
      <c r="L22" s="148" t="str">
        <f>IFERROR(VLOOKUP(D22,DB!A:I,9,0),"")</f>
        <v/>
      </c>
    </row>
    <row r="23" spans="1:12">
      <c r="A23" s="37"/>
      <c r="B23" s="148" t="str">
        <f>IFERROR(VLOOKUP(D23,DB!A:K,11,0),"")</f>
        <v/>
      </c>
      <c r="C23" s="37"/>
      <c r="D23" s="37"/>
      <c r="E23" s="37"/>
      <c r="F23" s="38"/>
      <c r="G23" s="149">
        <f t="shared" ca="1" si="2"/>
        <v>45988.196841203702</v>
      </c>
      <c r="H23" s="38"/>
      <c r="I23" s="148" t="str">
        <f>IFERROR(VLOOKUP(D23,DB!A:F,6,0),"")</f>
        <v/>
      </c>
      <c r="J23" s="148" t="str">
        <f>IFERROR(VLOOKUP(D23,DB!A:G,7,0),"")</f>
        <v/>
      </c>
      <c r="K23" s="37"/>
      <c r="L23" s="148" t="str">
        <f>IFERROR(VLOOKUP(D23,DB!A:I,9,0),"")</f>
        <v/>
      </c>
    </row>
    <row r="24" spans="1:12">
      <c r="A24" s="37"/>
      <c r="B24" s="148" t="str">
        <f>IFERROR(VLOOKUP(D24,DB!A:K,11,0),"")</f>
        <v/>
      </c>
      <c r="C24" s="37"/>
      <c r="D24" s="37"/>
      <c r="E24" s="37"/>
      <c r="F24" s="38"/>
      <c r="G24" s="149">
        <f t="shared" ca="1" si="2"/>
        <v>45988.196841203702</v>
      </c>
      <c r="H24" s="38"/>
      <c r="I24" s="148" t="str">
        <f>IFERROR(VLOOKUP(D24,DB!A:F,6,0),"")</f>
        <v/>
      </c>
      <c r="J24" s="148" t="str">
        <f>IFERROR(VLOOKUP(D24,DB!A:G,7,0),"")</f>
        <v/>
      </c>
      <c r="K24" s="37"/>
      <c r="L24" s="148" t="str">
        <f>IFERROR(VLOOKUP(D24,DB!A:I,9,0),"")</f>
        <v/>
      </c>
    </row>
    <row r="25" spans="1:12">
      <c r="A25" s="37"/>
      <c r="B25" s="148" t="str">
        <f>IFERROR(VLOOKUP(D25,DB!A:K,11,0),"")</f>
        <v/>
      </c>
      <c r="C25" s="37"/>
      <c r="D25" s="37"/>
      <c r="E25" s="37"/>
      <c r="F25" s="38"/>
      <c r="G25" s="149">
        <f t="shared" ca="1" si="2"/>
        <v>45988.196841203702</v>
      </c>
      <c r="H25" s="38"/>
      <c r="I25" s="148" t="str">
        <f>IFERROR(VLOOKUP(D25,DB!A:F,6,0),"")</f>
        <v/>
      </c>
      <c r="J25" s="148" t="str">
        <f>IFERROR(VLOOKUP(D25,DB!A:G,7,0),"")</f>
        <v/>
      </c>
      <c r="K25" s="37"/>
      <c r="L25" s="148" t="str">
        <f>IFERROR(VLOOKUP(D25,DB!A:I,9,0),"")</f>
        <v/>
      </c>
    </row>
    <row r="26" spans="1:12">
      <c r="A26" s="37"/>
      <c r="B26" s="148" t="str">
        <f>IFERROR(VLOOKUP(D26,DB!A:K,11,0),"")</f>
        <v/>
      </c>
      <c r="C26" s="37"/>
      <c r="D26" s="37"/>
      <c r="E26" s="37"/>
      <c r="F26" s="38"/>
      <c r="G26" s="149">
        <f t="shared" ca="1" si="2"/>
        <v>45988.196841203702</v>
      </c>
      <c r="H26" s="38"/>
      <c r="I26" s="148" t="str">
        <f>IFERROR(VLOOKUP(D26,DB!A:F,6,0),"")</f>
        <v/>
      </c>
      <c r="J26" s="148" t="str">
        <f>IFERROR(VLOOKUP(D26,DB!A:G,7,0),"")</f>
        <v/>
      </c>
      <c r="K26" s="37"/>
      <c r="L26" s="148" t="str">
        <f>IFERROR(VLOOKUP(D26,DB!A:I,9,0),"")</f>
        <v/>
      </c>
    </row>
    <row r="27" spans="1:12">
      <c r="A27" s="37"/>
      <c r="B27" s="148" t="str">
        <f>IFERROR(VLOOKUP(D27,DB!A:K,11,0),"")</f>
        <v/>
      </c>
      <c r="C27" s="37"/>
      <c r="D27" s="37"/>
      <c r="E27" s="37"/>
      <c r="F27" s="38"/>
      <c r="G27" s="149">
        <f t="shared" ca="1" si="2"/>
        <v>45988.196841203702</v>
      </c>
      <c r="H27" s="38"/>
      <c r="I27" s="148" t="str">
        <f>IFERROR(VLOOKUP(D27,DB!A:F,6,0),"")</f>
        <v/>
      </c>
      <c r="J27" s="148" t="str">
        <f>IFERROR(VLOOKUP(D27,DB!A:G,7,0),"")</f>
        <v/>
      </c>
      <c r="K27" s="37"/>
      <c r="L27" s="148" t="str">
        <f>IFERROR(VLOOKUP(D27,DB!A:I,9,0),"")</f>
        <v/>
      </c>
    </row>
    <row r="28" spans="1:12">
      <c r="A28" s="37"/>
      <c r="B28" s="148" t="str">
        <f>IFERROR(VLOOKUP(D28,DB!A:K,11,0),"")</f>
        <v/>
      </c>
      <c r="C28" s="37"/>
      <c r="D28" s="37"/>
      <c r="E28" s="37"/>
      <c r="F28" s="38"/>
      <c r="G28" s="149">
        <f t="shared" ca="1" si="2"/>
        <v>45988.196841203702</v>
      </c>
      <c r="H28" s="38"/>
      <c r="I28" s="148" t="str">
        <f>IFERROR(VLOOKUP(D28,DB!A:F,6,0),"")</f>
        <v/>
      </c>
      <c r="J28" s="148" t="str">
        <f>IFERROR(VLOOKUP(D28,DB!A:G,7,0),"")</f>
        <v/>
      </c>
      <c r="K28" s="37"/>
      <c r="L28" s="148" t="str">
        <f>IFERROR(VLOOKUP(D28,DB!A:I,9,0),"")</f>
        <v/>
      </c>
    </row>
    <row r="29" spans="1:12">
      <c r="A29" s="37"/>
      <c r="B29" s="148" t="str">
        <f>IFERROR(VLOOKUP(D29,DB!A:K,11,0),"")</f>
        <v/>
      </c>
      <c r="C29" s="37"/>
      <c r="D29" s="37"/>
      <c r="E29" s="37"/>
      <c r="F29" s="38"/>
      <c r="G29" s="149">
        <f t="shared" ca="1" si="2"/>
        <v>45988.196841203702</v>
      </c>
      <c r="H29" s="38"/>
      <c r="I29" s="148" t="str">
        <f>IFERROR(VLOOKUP(D29,DB!A:F,6,0),"")</f>
        <v/>
      </c>
      <c r="J29" s="148" t="str">
        <f>IFERROR(VLOOKUP(D29,DB!A:G,7,0),"")</f>
        <v/>
      </c>
      <c r="K29" s="37"/>
      <c r="L29" s="148" t="str">
        <f>IFERROR(VLOOKUP(D29,DB!A:I,9,0),"")</f>
        <v/>
      </c>
    </row>
    <row r="30" spans="1:12">
      <c r="A30" s="37"/>
      <c r="B30" s="148" t="str">
        <f>IFERROR(VLOOKUP(D30,DB!A:K,11,0),"")</f>
        <v/>
      </c>
      <c r="C30" s="37"/>
      <c r="D30" s="37"/>
      <c r="E30" s="37"/>
      <c r="F30" s="38"/>
      <c r="G30" s="149">
        <f t="shared" ca="1" si="2"/>
        <v>45988.196841203702</v>
      </c>
      <c r="H30" s="38"/>
      <c r="I30" s="148" t="str">
        <f>IFERROR(VLOOKUP(D30,DB!A:F,6,0),"")</f>
        <v/>
      </c>
      <c r="J30" s="148" t="str">
        <f>IFERROR(VLOOKUP(D30,DB!A:G,7,0),"")</f>
        <v/>
      </c>
      <c r="K30" s="37"/>
      <c r="L30" s="148" t="str">
        <f>IFERROR(VLOOKUP(D30,DB!A:I,9,0),"")</f>
        <v/>
      </c>
    </row>
    <row r="31" spans="1:12">
      <c r="A31" s="37"/>
      <c r="B31" s="148" t="str">
        <f>IFERROR(VLOOKUP(D31,DB!A:K,11,0),"")</f>
        <v/>
      </c>
      <c r="C31" s="37"/>
      <c r="D31" s="37"/>
      <c r="E31" s="37"/>
      <c r="F31" s="38"/>
      <c r="G31" s="149">
        <f t="shared" ca="1" si="2"/>
        <v>45988.196841203702</v>
      </c>
      <c r="H31" s="38"/>
      <c r="I31" s="148" t="str">
        <f>IFERROR(VLOOKUP(D31,DB!A:F,6,0),"")</f>
        <v/>
      </c>
      <c r="J31" s="148" t="str">
        <f>IFERROR(VLOOKUP(D31,DB!A:G,7,0),"")</f>
        <v/>
      </c>
      <c r="K31" s="37"/>
      <c r="L31" s="148" t="str">
        <f>IFERROR(VLOOKUP(D31,DB!A:I,9,0),"")</f>
        <v/>
      </c>
    </row>
    <row r="32" spans="1:12">
      <c r="A32" s="37"/>
      <c r="B32" s="148" t="str">
        <f>IFERROR(VLOOKUP(D32,DB!A:K,11,0),"")</f>
        <v/>
      </c>
      <c r="C32" s="37"/>
      <c r="D32" s="37"/>
      <c r="E32" s="37"/>
      <c r="F32" s="38"/>
      <c r="G32" s="149">
        <f t="shared" ca="1" si="2"/>
        <v>45988.196841203702</v>
      </c>
      <c r="H32" s="38"/>
      <c r="I32" s="148" t="str">
        <f>IFERROR(VLOOKUP(D32,DB!A:F,6,0),"")</f>
        <v/>
      </c>
      <c r="J32" s="148" t="str">
        <f>IFERROR(VLOOKUP(D32,DB!A:G,7,0),"")</f>
        <v/>
      </c>
      <c r="K32" s="37"/>
      <c r="L32" s="148" t="str">
        <f>IFERROR(VLOOKUP(D32,DB!A:I,9,0),"")</f>
        <v/>
      </c>
    </row>
    <row r="33" spans="1:12">
      <c r="A33" s="37"/>
      <c r="B33" s="148" t="str">
        <f>IFERROR(VLOOKUP(D33,DB!A:K,11,0),"")</f>
        <v/>
      </c>
      <c r="C33" s="37"/>
      <c r="D33" s="37"/>
      <c r="E33" s="37"/>
      <c r="F33" s="38"/>
      <c r="G33" s="149">
        <f t="shared" ca="1" si="2"/>
        <v>45988.196841203702</v>
      </c>
      <c r="H33" s="38"/>
      <c r="I33" s="148" t="str">
        <f>IFERROR(VLOOKUP(D33,DB!A:F,6,0),"")</f>
        <v/>
      </c>
      <c r="J33" s="148" t="str">
        <f>IFERROR(VLOOKUP(D33,DB!A:G,7,0),"")</f>
        <v/>
      </c>
      <c r="K33" s="37"/>
      <c r="L33" s="148" t="str">
        <f>IFERROR(VLOOKUP(D33,DB!A:I,9,0),"")</f>
        <v/>
      </c>
    </row>
    <row r="34" spans="1:12">
      <c r="A34" s="37"/>
      <c r="B34" s="148" t="str">
        <f>IFERROR(VLOOKUP(D34,DB!A:K,11,0),"")</f>
        <v/>
      </c>
      <c r="C34" s="37"/>
      <c r="D34" s="37"/>
      <c r="E34" s="37"/>
      <c r="F34" s="38"/>
      <c r="G34" s="149">
        <f t="shared" ca="1" si="2"/>
        <v>45988.196841203702</v>
      </c>
      <c r="H34" s="38"/>
      <c r="I34" s="148" t="str">
        <f>IFERROR(VLOOKUP(D34,DB!A:F,6,0),"")</f>
        <v/>
      </c>
      <c r="J34" s="148" t="str">
        <f>IFERROR(VLOOKUP(D34,DB!A:G,7,0),"")</f>
        <v/>
      </c>
      <c r="K34" s="37"/>
      <c r="L34" s="148" t="str">
        <f>IFERROR(VLOOKUP(D34,DB!A:I,9,0),"")</f>
        <v/>
      </c>
    </row>
    <row r="35" spans="1:12">
      <c r="A35" s="37"/>
      <c r="B35" s="148" t="str">
        <f>IFERROR(VLOOKUP(D35,DB!A:K,11,0),"")</f>
        <v/>
      </c>
      <c r="C35" s="37"/>
      <c r="D35" s="37"/>
      <c r="E35" s="37"/>
      <c r="F35" s="38"/>
      <c r="G35" s="149">
        <f t="shared" ca="1" si="2"/>
        <v>45988.196841203702</v>
      </c>
      <c r="H35" s="38"/>
      <c r="I35" s="148" t="str">
        <f>IFERROR(VLOOKUP(D35,DB!A:F,6,0),"")</f>
        <v/>
      </c>
      <c r="J35" s="148" t="str">
        <f>IFERROR(VLOOKUP(D35,DB!A:G,7,0),"")</f>
        <v/>
      </c>
      <c r="K35" s="37"/>
      <c r="L35" s="148" t="str">
        <f>IFERROR(VLOOKUP(D35,DB!A:I,9,0),"")</f>
        <v/>
      </c>
    </row>
    <row r="36" spans="1:12">
      <c r="A36" s="37"/>
      <c r="B36" s="148" t="str">
        <f>IFERROR(VLOOKUP(D36,DB!A:K,11,0),"")</f>
        <v/>
      </c>
      <c r="C36" s="37"/>
      <c r="D36" s="37"/>
      <c r="E36" s="37"/>
      <c r="F36" s="38"/>
      <c r="G36" s="149">
        <f t="shared" ca="1" si="2"/>
        <v>45988.196841203702</v>
      </c>
      <c r="H36" s="38"/>
      <c r="I36" s="148" t="str">
        <f>IFERROR(VLOOKUP(D36,DB!A:F,6,0),"")</f>
        <v/>
      </c>
      <c r="J36" s="148" t="str">
        <f>IFERROR(VLOOKUP(D36,DB!A:G,7,0),"")</f>
        <v/>
      </c>
      <c r="K36" s="37"/>
      <c r="L36" s="148" t="str">
        <f>IFERROR(VLOOKUP(D36,DB!A:I,9,0),"")</f>
        <v/>
      </c>
    </row>
    <row r="37" spans="1:12">
      <c r="A37" s="37"/>
      <c r="B37" s="148" t="str">
        <f>IFERROR(VLOOKUP(D37,DB!A:K,11,0),"")</f>
        <v/>
      </c>
      <c r="C37" s="37"/>
      <c r="D37" s="37"/>
      <c r="E37" s="37"/>
      <c r="F37" s="38"/>
      <c r="G37" s="149">
        <f t="shared" ca="1" si="2"/>
        <v>45988.196841203702</v>
      </c>
      <c r="H37" s="38"/>
      <c r="I37" s="148" t="str">
        <f>IFERROR(VLOOKUP(D37,DB!A:F,6,0),"")</f>
        <v/>
      </c>
      <c r="J37" s="148" t="str">
        <f>IFERROR(VLOOKUP(D37,DB!A:G,7,0),"")</f>
        <v/>
      </c>
      <c r="K37" s="37"/>
      <c r="L37" s="148" t="str">
        <f>IFERROR(VLOOKUP(D37,DB!A:I,9,0),"")</f>
        <v/>
      </c>
    </row>
    <row r="38" spans="1:12">
      <c r="A38" s="37"/>
      <c r="B38" s="148" t="str">
        <f>IFERROR(VLOOKUP(D38,DB!A:K,11,0),"")</f>
        <v/>
      </c>
      <c r="C38" s="37"/>
      <c r="D38" s="37"/>
      <c r="E38" s="37"/>
      <c r="F38" s="38"/>
      <c r="G38" s="149">
        <f t="shared" ca="1" si="2"/>
        <v>45988.196841203702</v>
      </c>
      <c r="H38" s="38"/>
      <c r="I38" s="148" t="str">
        <f>IFERROR(VLOOKUP(D38,DB!A:F,6,0),"")</f>
        <v/>
      </c>
      <c r="J38" s="148" t="str">
        <f>IFERROR(VLOOKUP(D38,DB!A:G,7,0),"")</f>
        <v/>
      </c>
      <c r="K38" s="37"/>
      <c r="L38" s="148" t="str">
        <f>IFERROR(VLOOKUP(D38,DB!A:I,9,0),"")</f>
        <v/>
      </c>
    </row>
  </sheetData>
  <dataValidations count="2">
    <dataValidation allowBlank="1" showInputMessage="1" showErrorMessage="1" sqref="E1" xr:uid="{920C6338-E771-4DAE-8C89-92A9093EA4DE}"/>
    <dataValidation type="list" allowBlank="1" showInputMessage="1" showErrorMessage="1" sqref="E2:E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t="s">
        <v>39121</v>
      </c>
      <c r="B2" s="124" t="str">
        <f>IFERROR(VLOOKUP(D2,DB!A:K,11,0),"")</f>
        <v>R6</v>
      </c>
      <c r="C2" s="125">
        <v>1</v>
      </c>
      <c r="D2" s="124" t="s">
        <v>35266</v>
      </c>
      <c r="E2" s="106" t="s">
        <v>39021</v>
      </c>
      <c r="F2" s="72">
        <v>45988.062847222223</v>
      </c>
      <c r="G2" s="72">
        <f ca="1">IFERROR(NOW()-F2,"-")</f>
        <v>0.13399398147885222</v>
      </c>
      <c r="H2" s="72">
        <v>45988.062800925924</v>
      </c>
      <c r="I2" s="124" t="str">
        <f>IFERROR(VLOOKUP(D2,DB!A:F,6,0),"")</f>
        <v>Generator-SG</v>
      </c>
      <c r="J2" s="146" t="str">
        <f>IFERROR(VLOOKUP(D2,DB!A:G,7,0),"")</f>
        <v>Dead</v>
      </c>
      <c r="K2" s="127" t="s">
        <v>39122</v>
      </c>
      <c r="L2" s="147" t="str">
        <f>IFERROR(VLOOKUP(D2,DB!A:I,9,0),"")</f>
        <v>Latis</v>
      </c>
    </row>
    <row r="3" spans="1:16382" ht="31.5" customHeight="1">
      <c r="A3"/>
      <c r="B3" s="124" t="str">
        <f>IFERROR(VLOOKUP(D3,DB!A:K,11,0),"")</f>
        <v/>
      </c>
      <c r="C3" s="125"/>
      <c r="D3" s="124"/>
      <c r="E3" s="106"/>
      <c r="F3"/>
      <c r="G3" s="72">
        <f ca="1">IFERROR(NOW()-F3,"-")</f>
        <v>45988.196841203702</v>
      </c>
      <c r="H3"/>
      <c r="I3" s="124" t="str">
        <f>IFERROR(VLOOKUP(D3,DB!A:F,6,0),"")</f>
        <v/>
      </c>
      <c r="J3" s="146" t="str">
        <f>IFERROR(VLOOKUP(D3,DB!A:G,7,0),"")</f>
        <v/>
      </c>
      <c r="K3" s="127"/>
      <c r="L3" s="147" t="str">
        <f>IFERROR(VLOOKUP(D3,DB!A:I,9,0),"")</f>
        <v/>
      </c>
    </row>
    <row r="4" spans="1:16382" ht="31.5" customHeight="1">
      <c r="A4"/>
      <c r="B4" s="124" t="str">
        <f>IFERROR(VLOOKUP(D4,DB!A:K,11,0),"")</f>
        <v/>
      </c>
      <c r="C4" s="125"/>
      <c r="D4" s="124"/>
      <c r="E4" s="106"/>
      <c r="F4"/>
      <c r="G4" s="72">
        <f ca="1">IFERROR(NOW()-F4,"-")</f>
        <v>45988.196841203702</v>
      </c>
      <c r="H4"/>
      <c r="I4" s="124" t="str">
        <f>IFERROR(VLOOKUP(D4,DB!A:F,6,0),"")</f>
        <v/>
      </c>
      <c r="J4" s="146" t="str">
        <f>IFERROR(VLOOKUP(D4,DB!A:G,7,0),"")</f>
        <v/>
      </c>
      <c r="K4" s="127"/>
      <c r="L4" s="147" t="str">
        <f>IFERROR(VLOOKUP(D4,DB!A:I,9,0),"")</f>
        <v/>
      </c>
    </row>
    <row r="5" spans="1:16382" ht="31.5" customHeight="1">
      <c r="A5" s="123"/>
      <c r="B5" s="124" t="str">
        <f>IFERROR(VLOOKUP(D5,DB!A:K,11,0),"")</f>
        <v/>
      </c>
      <c r="C5" s="125"/>
      <c r="D5" s="124"/>
      <c r="E5" s="106"/>
      <c r="F5" s="126"/>
      <c r="G5" s="72">
        <f ca="1">IFERROR(NOW()-F5,"-")</f>
        <v>45988.196841203702</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45988.196841203702</v>
      </c>
      <c r="H6" s="126"/>
      <c r="I6" s="124" t="str">
        <f>IFERROR(VLOOKUP(D6,DB!A:F,6,0),"")</f>
        <v/>
      </c>
      <c r="J6" s="124" t="str">
        <f>IFERROR(VLOOKUP(D6,DB!A:G,7,0),"")</f>
        <v/>
      </c>
      <c r="K6" s="127" t="s">
        <v>39123</v>
      </c>
      <c r="L6" s="128" t="str">
        <f>IFERROR(VLOOKUP(D6,DB!A:I,9,0),"")</f>
        <v/>
      </c>
    </row>
    <row r="7" spans="1:16382" ht="31.5" customHeight="1">
      <c r="A7" s="123"/>
      <c r="B7" s="124" t="str">
        <f>IFERROR(VLOOKUP(D7,DB!A:K,11,0),"")</f>
        <v/>
      </c>
      <c r="C7" s="125"/>
      <c r="D7" s="124"/>
      <c r="E7" s="106"/>
      <c r="F7" s="126"/>
      <c r="G7" s="72">
        <f ca="1">IFERROR(NOW()-F7,"-")</f>
        <v>45988.196841203702</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45988.196841203702</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45988.196841203702</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45988.196841203702</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45988.196841203702</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45988.196841203702</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45988.196841203702</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45988.196841203702</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45988.196841203702</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45988.196841203702</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45988.196841203702</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45988.196841203702</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45988.196841203702</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2"/>
      <c r="E20" s="106"/>
      <c r="F20" s="126"/>
      <c r="G20" s="72">
        <f ca="1">IFERROR(NOW()-F20,"-")</f>
        <v>45988.196841203702</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45988.196841203702</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45988.196841203702</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45988.196841203702</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45988.196841203702</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45988.196841203702</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45988.196841203702</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2"/>
      <c r="E27" s="106"/>
      <c r="F27" s="126"/>
      <c r="G27" s="72">
        <f ca="1">IFERROR(NOW()-F27,"-")</f>
        <v>45988.196841203702</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45988.196841203702</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45988.196841203702</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45988.196841203702</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45988.196841203702</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45988.196841203702</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45988.196841203702</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2"/>
      <c r="E34" s="106"/>
      <c r="F34" s="126"/>
      <c r="G34" s="72">
        <f ca="1">IFERROR(NOW()-F34,"-")</f>
        <v>45988.196841203702</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45988.196841203702</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45988.196841203702</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45988.196841203702</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45988.196841203702</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45988.196841203702</v>
      </c>
      <c r="H39" s="126"/>
      <c r="I39" s="124" t="str">
        <f>IFERROR(VLOOKUP(D39,DB!A:F,6,0),"")</f>
        <v/>
      </c>
      <c r="J39" s="124" t="str">
        <f>IFERROR(VLOOKUP(D39,DB!A:G,7,0),"")</f>
        <v/>
      </c>
      <c r="K39" s="127"/>
      <c r="L39" s="128"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2025-11-27T01:45:14Z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