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27" documentId="120_S{2AC9BD13-BADA-5192-A53E-5A8FF88502F6}" xr6:coauthVersionLast="47" xr6:coauthVersionMax="47" xr10:uidLastSave="{F725E27B-A4B0-4406-BF55-CAA57808D689}"/>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<sst xmlns="http://schemas.openxmlformats.org/spreadsheetml/2006/main" count="180277" uniqueCount="39123">
  <si>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</si>
  <si>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</si>
  <si>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</si>
  <si>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</si>
  <si>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</si>
  <si>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</si>
  <si>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</si>
  <si>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</si>
  <si>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</si>
  <si>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</si>
  <si>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</si>
  <si>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</si>
  <si>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</si>
  <si>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</si>
  <si>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</si>
  <si>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</si>
  <si>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</si>
  <si>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</si>
  <si>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</si>
  <si>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</si>
  <si>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</si>
  <si>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</si>
  <si>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</si>
  <si>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</si>
  <si>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</si>
  <si>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</si>
  <si>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</si>
  <si>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</si>
  <si>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</si>
  <si>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</si>
  <si>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</si>
  <si>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</si>
  <si>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</si>
  <si>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</si>
  <si>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</si>
  <si>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</si>
  <si>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</si>
  <si>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</si>
  <si>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</si>
  <si>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</si>
  <si>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</si>
  <si>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</si>
  <si>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</si>
  <si>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</si>
  <si>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</si>
  <si>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</si>
  <si>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</si>
  <si>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</si>
  <si>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</si>
  <si>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</si>
  <si>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</si>
  <si>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</si>
  <si>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</si>
  <si>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</si>
  <si>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</si>
  <si>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</si>
  <si>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</si>
  <si>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</si>
  <si>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</si>
  <si>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</si>
  <si>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</si>
  <si>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</si>
  <si>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</si>
  <si>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</si>
  <si>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</si>
  <si>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</si>
  <si>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</si>
  <si>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</si>
  <si>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</si>
  <si>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</si>
  <si>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</si>
  <si>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</si>
  <si>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</si>
  <si>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</si>
  <si>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</si>
  <si>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</si>
  <si>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</si>
  <si>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</si>
  <si>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</si>
  <si>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</si>
  <si>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</si>
  <si>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</si>
  <si>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</si>
  <si>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</si>
  <si>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</si>
  <si>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</si>
  <si>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</si>
  <si>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</si>
  <si>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</si>
  <si>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</si>
  <si>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</si>
  <si>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</si>
  <si>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</si>
  <si>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</si>
  <si>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</si>
  <si>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</si>
  <si>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</si>
  <si>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</si>
  <si>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</si>
  <si>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</si>
  <si>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</si>
  <si>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</si>
  <si>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</si>
  <si>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</si>
  <si>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</si>
  <si>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</si>
  <si>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</si>
  <si>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</si>
  <si>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</si>
  <si>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</si>
  <si>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</si>
  <si>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</si>
  <si>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</si>
  <si>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</si>
  <si>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</si>
  <si>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</si>
  <si>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</si>
  <si>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</si>
  <si>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</si>
  <si>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</si>
  <si>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</si>
  <si>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</si>
  <si>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</si>
  <si>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</si>
  <si>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</si>
  <si>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</si>
  <si>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</si>
  <si>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</si>
  <si>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</si>
  <si>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</si>
  <si>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</si>
  <si>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</si>
  <si>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</si>
  <si>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</si>
  <si>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</si>
  <si>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</si>
  <si>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</si>
  <si>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</si>
  <si>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</si>
  <si>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</si>
  <si>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</si>
  <si>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</si>
  <si>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</si>
  <si>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</si>
  <si>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</si>
  <si>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</si>
  <si>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</si>
  <si>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</si>
  <si>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</si>
  <si>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</si>
  <si>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</si>
  <si>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</si>
  <si>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</si>
  <si>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</si>
  <si>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</si>
  <si>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</si>
  <si>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</si>
  <si>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</si>
  <si>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</si>
  <si>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</si>
  <si>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</si>
  <si>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</si>
  <si>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</si>
  <si>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</si>
  <si>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</si>
  <si>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</si>
  <si>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</si>
  <si>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</si>
  <si>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</si>
  <si>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</si>
  <si>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</si>
  <si>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</si>
  <si>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</si>
  <si>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</si>
  <si>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</si>
  <si>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</si>
  <si>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</si>
  <si>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</si>
  <si>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</si>
  <si>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</si>
  <si>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</si>
  <si>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</si>
  <si>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</si>
  <si>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</si>
  <si>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</si>
  <si>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</si>
  <si>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</si>
  <si>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</si>
  <si>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</si>
  <si>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</si>
  <si>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</si>
  <si>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</si>
  <si>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</si>
  <si>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</si>
  <si>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</si>
  <si>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</si>
  <si>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</si>
  <si>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</si>
  <si>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</si>
  <si>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</si>
  <si>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</si>
  <si>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</si>
  <si>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</si>
  <si>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</si>
  <si>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</si>
  <si>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</si>
  <si>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</si>
  <si>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</si>
  <si>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</si>
  <si>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</si>
  <si>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</si>
  <si>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</si>
  <si>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</si>
  <si>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</si>
  <si>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</si>
  <si>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</si>
  <si>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</si>
  <si>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</si>
  <si>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</si>
  <si>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</si>
  <si>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</si>
  <si>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</si>
  <si>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</si>
  <si>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</si>
  <si>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</si>
  <si>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</si>
  <si>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</si>
  <si>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</si>
  <si>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</si>
  <si>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</si>
  <si>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</si>
  <si>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</si>
  <si>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</si>
  <si>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</si>
  <si>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</si>
  <si>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</si>
  <si>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</si>
  <si>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</si>
  <si>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</si>
  <si>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</si>
  <si>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</si>
  <si>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</si>
  <si>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</si>
  <si>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</si>
  <si>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</si>
  <si>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</si>
  <si>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</si>
  <si>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</si>
  <si>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</si>
  <si>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</si>
  <si>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</si>
  <si>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</si>
  <si>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</si>
  <si>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</si>
  <si>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</si>
  <si>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</si>
  <si>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</si>
  <si>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</si>
  <si>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</si>
  <si>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</si>
  <si>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</si>
  <si>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</si>
  <si>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</si>
  <si>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</si>
  <si>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</si>
  <si>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</si>
  <si>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</si>
  <si>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</si>
  <si>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</si>
  <si>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</si>
  <si>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</si>
  <si>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</si>
  <si>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</si>
  <si>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</si>
  <si>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</si>
  <si>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</si>
  <si>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</si>
  <si>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</si>
  <si>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</si>
  <si>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</si>
  <si>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</si>
  <si>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</si>
  <si>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</si>
  <si>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</si>
  <si>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</si>
  <si>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</si>
  <si>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</si>
  <si>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</si>
  <si>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</si>
  <si>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</si>
  <si>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</si>
  <si>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</si>
  <si>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</si>
  <si>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</si>
  <si>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</si>
  <si>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</si>
  <si>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</si>
  <si>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</si>
  <si>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</si>
  <si>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</si>
  <si>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</si>
  <si>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</si>
  <si>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</si>
  <si>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</si>
  <si>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</si>
  <si>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</si>
  <si>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</si>
  <si>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</si>
  <si>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</si>
  <si>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</si>
  <si>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</si>
  <si>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</si>
  <si>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</si>
  <si>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</si>
  <si>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</si>
  <si>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</si>
  <si>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</si>
  <si>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</si>
  <si>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</si>
  <si>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</si>
  <si>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</si>
  <si>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</si>
  <si>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</si>
  <si>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</si>
  <si>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</si>
  <si>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</si>
  <si>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</si>
  <si>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</si>
  <si>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</si>
  <si>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</si>
  <si>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</si>
  <si>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</si>
  <si>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</si>
  <si>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</si>
  <si>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</si>
  <si>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</si>
  <si>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</si>
  <si>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</si>
  <si>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</si>
  <si>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</si>
  <si>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</si>
  <si>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</si>
  <si>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</si>
  <si>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</si>
  <si>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</si>
  <si>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</si>
  <si>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</si>
  <si>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</si>
  <si>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</si>
  <si>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</si>
  <si>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</si>
  <si>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</si>
  <si>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</si>
  <si>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</si>
  <si>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</si>
  <si>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</si>
  <si>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</si>
  <si>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</si>
  <si>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</si>
  <si>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</si>
  <si>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</si>
  <si>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</si>
  <si>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</si>
  <si>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</si>
  <si>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</si>
  <si>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</si>
  <si>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</si>
  <si>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</si>
  <si>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</si>
  <si>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</si>
  <si>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</si>
  <si>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</si>
  <si>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</si>
  <si>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</si>
  <si>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</si>
  <si>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</si>
  <si>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</si>
  <si>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</si>
  <si>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</si>
  <si>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</si>
  <si>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</si>
  <si>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</si>
  <si>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</si>
  <si>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</si>
  <si>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</si>
  <si>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</si>
  <si>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</si>
  <si>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</si>
  <si>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</si>
  <si>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</si>
  <si>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</si>
  <si>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</si>
  <si>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</si>
  <si>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</si>
  <si>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</si>
  <si>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</si>
  <si>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</si>
  <si>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</si>
  <si>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</si>
  <si>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</si>
  <si>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</si>
  <si>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</si>
  <si>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</si>
  <si>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</si>
  <si>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</si>
  <si>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</si>
  <si>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</si>
  <si>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</si>
  <si>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</si>
  <si>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</si>
  <si>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</si>
  <si>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</si>
  <si>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</si>
  <si>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</si>
  <si>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</si>
  <si>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</si>
  <si>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</si>
  <si>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</si>
  <si>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</si>
  <si>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</si>
  <si>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</si>
  <si>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</si>
  <si>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</si>
  <si>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</si>
  <si>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</si>
  <si>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</si>
  <si>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</si>
  <si>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</si>
  <si>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</si>
  <si>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</si>
  <si>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</si>
  <si>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</si>
  <si>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</si>
  <si>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</si>
  <si>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</si>
  <si>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</si>
  <si>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</si>
  <si>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</si>
  <si>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</si>
  <si>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</si>
  <si>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</si>
  <si>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</si>
  <si>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</si>
  <si>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</si>
  <si>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</si>
  <si>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</si>
  <si>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</si>
  <si>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</si>
  <si>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</si>
  <si>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</si>
  <si>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</si>
  <si>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</si>
  <si>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</si>
  <si>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</si>
  <si>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</si>
  <si>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</si>
  <si>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</si>
  <si>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</si>
  <si>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</si>
  <si>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</si>
  <si>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</si>
  <si>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</si>
  <si>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</si>
  <si>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</si>
  <si>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</si>
  <si>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</si>
  <si>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</si>
  <si>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</si>
  <si>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</si>
  <si>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</si>
  <si>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</si>
  <si>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</si>
  <si>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</si>
  <si>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</si>
  <si>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</si>
  <si>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</si>
  <si>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</si>
  <si>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</si>
  <si>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</si>
  <si>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</si>
  <si>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</si>
  <si>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</si>
  <si>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</si>
  <si>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</si>
  <si>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</si>
  <si>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</si>
  <si>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</si>
  <si>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</si>
  <si>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</si>
  <si>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</si>
  <si>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</si>
  <si>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</si>
  <si>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</si>
  <si>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</si>
  <si>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</si>
  <si>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</si>
  <si>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</si>
  <si>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</si>
  <si>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</si>
  <si>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</si>
  <si>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</si>
  <si>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</si>
  <si>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</si>
  <si>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</si>
  <si>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</si>
  <si>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</si>
  <si>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</si>
  <si>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</si>
  <si>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</si>
  <si>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</si>
  <si>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</si>
  <si>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</si>
  <si>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</si>
  <si>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</si>
  <si>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</si>
  <si>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</si>
  <si>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</si>
  <si>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</si>
  <si>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</si>
  <si>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</si>
  <si>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</si>
  <si>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</si>
  <si>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</si>
  <si>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</si>
  <si>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</si>
  <si>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</si>
  <si>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</si>
  <si>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</si>
  <si>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</si>
  <si>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</si>
  <si>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</si>
  <si>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</si>
  <si>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</si>
  <si>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</si>
  <si>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</si>
  <si>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</si>
  <si>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</si>
  <si>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</si>
  <si>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</si>
  <si>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</si>
  <si>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</si>
  <si>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</si>
  <si>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</si>
  <si>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</si>
  <si>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</si>
  <si>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</si>
  <si>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</si>
  <si>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</si>
  <si>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</si>
  <si>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</si>
  <si>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</si>
  <si>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</si>
  <si>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</si>
  <si>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</si>
  <si>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</si>
  <si>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</si>
  <si>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</si>
  <si>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</si>
  <si>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</si>
  <si>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</si>
  <si>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</si>
  <si>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</si>
  <si>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</si>
  <si>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</si>
  <si>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</si>
  <si>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</si>
  <si>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</si>
  <si>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</si>
  <si>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</si>
  <si>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</si>
  <si>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</si>
  <si>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</si>
  <si>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</si>
  <si>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</si>
  <si>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</si>
  <si>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</si>
  <si>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</si>
  <si>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</si>
  <si>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</si>
  <si>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</si>
  <si>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</si>
  <si>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</si>
  <si>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</si>
  <si>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</si>
  <si>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</si>
  <si>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</si>
  <si>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</si>
  <si>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</si>
  <si>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</si>
  <si>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</si>
  <si>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</si>
  <si>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</si>
  <si>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</si>
  <si>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</si>
  <si>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</si>
  <si>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</si>
  <si>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</si>
  <si>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</si>
  <si>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</si>
  <si>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</si>
  <si>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</si>
  <si>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</si>
  <si>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</si>
  <si>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</si>
  <si>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</si>
  <si>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</si>
  <si>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</si>
  <si>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</si>
  <si>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</si>
  <si>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</si>
  <si>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</si>
  <si>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</si>
  <si>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</si>
  <si>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</si>
  <si>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</si>
  <si>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</si>
  <si>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</si>
  <si>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</si>
  <si>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</si>
  <si>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</si>
  <si>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</si>
  <si>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</si>
  <si>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</si>
  <si>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</si>
  <si>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</si>
  <si>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</si>
  <si>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</si>
  <si>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</si>
  <si>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</si>
  <si>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</si>
  <si>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</si>
  <si>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</si>
  <si>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</si>
  <si>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</si>
  <si>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</si>
  <si>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</si>
  <si>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</si>
  <si>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</si>
  <si>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</si>
  <si>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</si>
  <si>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</si>
  <si>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</si>
  <si>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</si>
  <si>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</si>
  <si>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</si>
  <si>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</si>
  <si>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</si>
  <si>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</si>
  <si>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</si>
  <si>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</si>
  <si>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</si>
  <si>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</si>
  <si>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</si>
  <si>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</si>
  <si>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</si>
  <si>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</si>
  <si>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</si>
  <si>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</si>
  <si>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</si>
  <si>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</si>
  <si>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</si>
  <si>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</si>
  <si>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</si>
  <si>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</si>
  <si>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</si>
  <si>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</si>
  <si>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</si>
  <si>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</si>
  <si>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</si>
  <si>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</si>
  <si>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</si>
  <si>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</si>
  <si>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</si>
  <si>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</si>
  <si>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</si>
  <si>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</si>
  <si>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</si>
  <si>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</si>
  <si>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</si>
  <si>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</si>
  <si>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</si>
  <si>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</si>
  <si>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</si>
  <si>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</si>
  <si>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</si>
  <si>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</si>
  <si>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</si>
  <si>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</si>
  <si>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</si>
  <si>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</si>
  <si>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</si>
  <si>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</si>
  <si>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</si>
  <si>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</si>
  <si>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</si>
  <si>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</si>
  <si>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</si>
  <si>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</si>
  <si>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</si>
  <si>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</si>
  <si>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</si>
  <si>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</si>
  <si>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</si>
  <si>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</si>
  <si>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</si>
  <si>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</si>
  <si>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</si>
  <si>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</si>
  <si>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</si>
  <si>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</si>
  <si>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</si>
  <si>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</si>
  <si>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</si>
  <si>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</si>
  <si>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</si>
  <si>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</si>
  <si>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</si>
  <si>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</si>
  <si>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</si>
  <si>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</si>
  <si>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</si>
  <si>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</si>
  <si>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</si>
  <si>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</si>
  <si>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</si>
  <si>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</si>
  <si>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</si>
  <si>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</si>
  <si>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</si>
  <si>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</si>
  <si>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</si>
  <si>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</si>
  <si>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</si>
  <si>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</si>
  <si>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</si>
  <si>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</si>
  <si>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</si>
  <si>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</si>
  <si>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</si>
  <si>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</si>
  <si>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</si>
  <si>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</si>
  <si>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</si>
  <si>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</si>
  <si>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</si>
  <si>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</si>
  <si>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</si>
  <si>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</si>
  <si>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</si>
  <si>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</si>
  <si>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</si>
  <si>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</si>
  <si>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</si>
  <si>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</si>
  <si>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</si>
  <si>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</si>
  <si>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</si>
  <si>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</si>
  <si>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</si>
  <si>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</si>
  <si>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</si>
  <si>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</si>
  <si>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</si>
  <si>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</si>
  <si>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</si>
  <si>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</si>
  <si>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</si>
  <si>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</si>
  <si>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</si>
  <si>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</si>
  <si>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</si>
  <si>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</si>
  <si>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</si>
  <si>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</si>
  <si>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</si>
  <si>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</si>
  <si>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</si>
  <si>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</si>
  <si>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</si>
  <si>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</si>
  <si>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</si>
  <si>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</si>
  <si>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</si>
  <si>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</si>
  <si>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</si>
  <si>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</si>
  <si>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</si>
  <si>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</si>
  <si>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</si>
  <si>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</si>
  <si>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</si>
  <si>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</si>
  <si>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</si>
  <si>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</si>
  <si>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</si>
  <si>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</si>
  <si>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</si>
  <si>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</si>
  <si>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</si>
  <si>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</si>
  <si>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</si>
  <si>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</si>
  <si>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</si>
  <si>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</si>
  <si>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</si>
  <si>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</si>
  <si>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</si>
  <si>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</si>
  <si>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</si>
  <si>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</si>
  <si>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</si>
  <si>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</si>
  <si>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</si>
  <si>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</si>
  <si>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</si>
  <si>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</si>
  <si>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</si>
  <si>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</si>
  <si>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</si>
  <si>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</si>
  <si>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</si>
  <si>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</si>
  <si>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</si>
  <si>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</si>
  <si>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</si>
  <si>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</si>
  <si>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</si>
  <si>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</si>
  <si>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</si>
  <si>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</si>
  <si>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</si>
  <si>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</si>
  <si>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</si>
  <si>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</si>
  <si>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</si>
  <si>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</si>
  <si>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</si>
  <si>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</si>
  <si>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</si>
  <si>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</si>
  <si>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</si>
  <si>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</si>
  <si>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</si>
  <si>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</si>
  <si>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</si>
  <si>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</si>
  <si>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</si>
  <si>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</si>
  <si>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</si>
  <si>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</si>
  <si>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</si>
  <si>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</si>
  <si>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</si>
  <si>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</si>
  <si>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</si>
  <si>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</si>
  <si>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</si>
  <si>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</si>
  <si>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</si>
  <si>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</si>
  <si>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</si>
  <si>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</si>
  <si>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</si>
  <si>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</si>
  <si>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</si>
  <si>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</si>
  <si>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</si>
  <si>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</si>
  <si>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</si>
  <si>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</si>
  <si>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</si>
  <si>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</si>
  <si>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</si>
  <si>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</si>
  <si>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</si>
  <si>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</si>
  <si>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</si>
  <si>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</si>
  <si>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</si>
  <si>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</si>
  <si>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</si>
  <si>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</si>
  <si>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</si>
  <si>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</si>
  <si>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</si>
  <si>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</si>
  <si>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</si>
  <si>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</si>
  <si>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</si>
  <si>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</si>
  <si>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</si>
  <si>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</si>
  <si>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</si>
  <si>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</si>
  <si>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</si>
  <si>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</si>
  <si>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</si>
  <si>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</si>
  <si>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</si>
  <si>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</si>
  <si>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</si>
  <si>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</si>
  <si>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</si>
  <si>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</si>
  <si>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</si>
  <si>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</si>
  <si>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</si>
  <si>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</si>
  <si>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</si>
  <si>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</si>
  <si>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</si>
  <si>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</si>
  <si>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</si>
  <si>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</si>
  <si>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</si>
  <si>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</si>
  <si>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</si>
  <si>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</si>
  <si>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</si>
  <si>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</si>
  <si>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</si>
  <si>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</si>
  <si>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</si>
  <si>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</si>
  <si>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</si>
  <si>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</si>
  <si>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</si>
  <si>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</si>
  <si>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</si>
  <si>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</si>
  <si>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</si>
  <si>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</si>
  <si>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</si>
  <si>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</si>
  <si>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</si>
  <si>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</si>
  <si>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</si>
  <si>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</si>
  <si>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</si>
  <si>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</si>
  <si>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</si>
  <si>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</si>
  <si>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</si>
  <si>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</si>
  <si>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</si>
  <si>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</si>
  <si>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</si>
  <si>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</si>
  <si>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</si>
  <si>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</si>
  <si>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</si>
  <si>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</si>
  <si>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</si>
  <si>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</si>
  <si>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</si>
  <si>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</si>
  <si>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</si>
  <si>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</si>
  <si>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</si>
  <si>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</si>
  <si>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</si>
  <si>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</si>
  <si>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</si>
  <si>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</si>
  <si>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</si>
  <si>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</si>
  <si>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</si>
  <si>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</si>
  <si>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</si>
  <si>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</si>
  <si>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</si>
  <si>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</si>
  <si>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</si>
  <si>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</si>
  <si>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</si>
  <si>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</si>
  <si>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</si>
  <si>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</si>
  <si>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</si>
  <si>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</si>
  <si>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</si>
  <si>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</si>
  <si>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</si>
  <si>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</si>
  <si>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</si>
  <si>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</si>
  <si>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</si>
  <si>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</si>
  <si>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</si>
  <si>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</si>
  <si>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</si>
  <si>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</si>
  <si>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</si>
  <si>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</si>
  <si>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</si>
  <si>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</si>
  <si>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</si>
  <si>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</si>
  <si>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</si>
  <si>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</si>
  <si>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</si>
  <si>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</si>
  <si>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</si>
  <si>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</si>
  <si>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</si>
  <si>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</si>
  <si>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</si>
  <si>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</si>
  <si>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</si>
  <si>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</si>
  <si>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</si>
  <si>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</si>
  <si>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</si>
  <si>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</si>
  <si>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</si>
  <si>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</si>
  <si>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</si>
  <si>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</si>
  <si>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</si>
  <si>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</si>
  <si>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</si>
  <si>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</si>
  <si>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</si>
  <si>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</si>
  <si>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</si>
  <si>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</si>
  <si>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</si>
  <si>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</si>
  <si>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</si>
  <si>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</si>
  <si>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</si>
  <si>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</si>
  <si>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</si>
  <si>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</si>
  <si>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</si>
  <si>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</si>
  <si>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</si>
  <si>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</si>
  <si>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</si>
  <si>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</si>
  <si>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</si>
  <si>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</si>
  <si>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</si>
  <si>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</si>
  <si>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</si>
  <si>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</si>
  <si>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</si>
  <si>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</si>
  <si>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</si>
  <si>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</si>
  <si>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</si>
  <si>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</si>
  <si>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</si>
  <si>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</si>
  <si>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</si>
  <si>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</si>
  <si>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</si>
  <si>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</si>
  <si>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</si>
  <si>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</si>
  <si>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</si>
  <si>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</si>
  <si>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</si>
  <si>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</si>
  <si>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</si>
  <si>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</si>
  <si>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</si>
  <si>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</si>
  <si>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</si>
  <si>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</si>
  <si>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</si>
  <si>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</si>
  <si>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</si>
  <si>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</si>
  <si>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</si>
  <si>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</si>
  <si>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</si>
  <si>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</si>
  <si>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</si>
  <si>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</si>
  <si>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</si>
  <si>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</si>
  <si>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</si>
  <si>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</si>
  <si>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</si>
  <si>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</si>
  <si>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</si>
  <si>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</si>
  <si>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</si>
  <si>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</si>
  <si>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</si>
  <si>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</si>
  <si>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</si>
  <si>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</si>
  <si>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</si>
  <si>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</si>
  <si>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</si>
  <si>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</si>
  <si>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</si>
  <si>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</si>
  <si>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</si>
  <si>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</si>
  <si>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</si>
  <si>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</si>
  <si>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</si>
  <si>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</si>
  <si>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</si>
  <si>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</si>
  <si>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</si>
  <si>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</si>
  <si>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</si>
  <si>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</si>
  <si>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</si>
  <si>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</si>
  <si>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</si>
  <si>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</si>
  <si>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</si>
  <si>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</si>
  <si>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</si>
  <si>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</si>
  <si>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</si>
  <si>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</si>
  <si>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</si>
  <si>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</si>
  <si>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</si>
  <si>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</si>
  <si>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</si>
  <si>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</si>
  <si>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</si>
  <si>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</si>
  <si>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</si>
  <si>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</si>
  <si>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</si>
  <si>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</si>
  <si>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</si>
  <si>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</si>
  <si>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</si>
  <si>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</si>
  <si>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</si>
  <si>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</si>
  <si>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</si>
  <si>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</si>
  <si>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</si>
  <si>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</si>
  <si>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</si>
  <si>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</si>
  <si>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</si>
  <si>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</si>
  <si>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</si>
  <si>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</si>
  <si>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</si>
  <si>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</si>
  <si>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</si>
  <si>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</si>
  <si>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</si>
  <si>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</si>
  <si>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</si>
  <si>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</si>
  <si>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</si>
  <si>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</si>
  <si>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</si>
  <si>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</si>
  <si>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</si>
  <si>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</si>
  <si>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</si>
  <si>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</si>
  <si>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</si>
  <si>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</si>
  <si>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</si>
  <si>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</si>
  <si>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</si>
  <si>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</si>
  <si>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</si>
  <si>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</si>
  <si>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</si>
  <si>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</si>
  <si>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</si>
  <si>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</si>
  <si>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</si>
  <si>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</si>
  <si>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</si>
  <si>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</si>
  <si>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</si>
  <si>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</si>
  <si>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</si>
  <si>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</si>
  <si>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</si>
  <si>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</si>
  <si>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</si>
  <si>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</si>
  <si>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</si>
  <si>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</si>
  <si>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</si>
  <si>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</si>
  <si>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</si>
  <si>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</si>
  <si>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</si>
  <si>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</si>
  <si>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</si>
  <si>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</si>
  <si>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</si>
  <si>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</si>
  <si>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</si>
  <si>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</si>
  <si>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</si>
  <si>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</si>
  <si>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</si>
  <si>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</si>
  <si>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</si>
  <si>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</si>
  <si>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</si>
  <si>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</si>
  <si>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</si>
  <si>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</si>
  <si>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</si>
  <si>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</si>
  <si>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</si>
  <si>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</si>
  <si>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</si>
  <si>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</si>
  <si>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</si>
  <si>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</si>
  <si>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</si>
  <si>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</si>
  <si>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</si>
  <si>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</si>
  <si>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</si>
  <si>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</si>
  <si>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</si>
  <si>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</si>
  <si>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</si>
  <si>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</si>
  <si>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</si>
  <si>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</si>
  <si>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</si>
  <si>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</si>
  <si>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</si>
  <si>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</si>
  <si>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</si>
  <si>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</si>
  <si>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</si>
  <si>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</si>
  <si>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</si>
  <si>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</si>
  <si>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</si>
  <si>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</si>
  <si>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</si>
  <si>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</si>
  <si>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</si>
  <si>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</si>
  <si>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</si>
  <si>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</si>
  <si>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</si>
  <si>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</si>
  <si>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</si>
  <si>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</si>
  <si>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</si>
  <si>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</si>
  <si>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</si>
  <si>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</si>
  <si>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</si>
  <si>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</si>
  <si>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</si>
  <si>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</si>
  <si>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</si>
  <si>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</si>
  <si>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</si>
  <si>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</si>
  <si>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</si>
  <si>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</si>
  <si>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</si>
  <si>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</si>
  <si>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</si>
  <si>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</si>
  <si>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</si>
  <si>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</si>
  <si>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</si>
  <si>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</si>
  <si>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</si>
  <si>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</si>
  <si>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</si>
  <si>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</si>
  <si>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</si>
  <si>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</si>
  <si>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</si>
  <si>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</si>
  <si>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</si>
  <si>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</si>
  <si>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</si>
  <si>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</si>
  <si>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</si>
  <si>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</si>
  <si>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</si>
  <si>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</si>
  <si>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</si>
  <si>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</si>
  <si>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</si>
  <si>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</si>
  <si>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</si>
  <si>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</si>
  <si>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</si>
  <si>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</si>
  <si>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</si>
  <si>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</si>
  <si>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</si>
  <si>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</si>
  <si>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</si>
  <si>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</si>
  <si>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</si>
  <si>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</si>
  <si>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</si>
  <si>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</si>
  <si>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</si>
  <si>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</si>
  <si>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</si>
  <si>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</si>
  <si>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</si>
  <si>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</si>
  <si>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</si>
  <si>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</si>
  <si>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</si>
  <si>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</si>
  <si>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</si>
  <si>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</si>
  <si>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</si>
  <si>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</si>
  <si>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</si>
  <si>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</si>
  <si>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</si>
  <si>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</si>
  <si>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</si>
  <si>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</si>
  <si>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</si>
  <si>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</si>
  <si>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</si>
  <si>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</si>
  <si>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</si>
  <si>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</si>
  <si>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</si>
  <si>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</si>
  <si>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</si>
  <si>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</si>
  <si>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</si>
  <si>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</si>
  <si>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</si>
  <si>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</si>
  <si>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</si>
  <si>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</si>
  <si>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</si>
  <si>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</si>
  <si>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</si>
  <si>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</si>
  <si>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</si>
  <si>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</si>
  <si>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</si>
  <si>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</si>
  <si>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</si>
  <si>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</si>
  <si>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</si>
  <si>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</si>
  <si>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</si>
  <si>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</si>
  <si>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</si>
  <si>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</si>
  <si>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</si>
  <si>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</si>
  <si>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</si>
  <si>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</si>
  <si>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</si>
  <si>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</si>
  <si>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</si>
  <si>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</si>
  <si>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</si>
  <si>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</si>
  <si>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</si>
  <si>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</si>
  <si>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</si>
  <si>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</si>
  <si>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</si>
  <si>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</si>
  <si>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</si>
  <si>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</si>
  <si>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</si>
  <si>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</si>
  <si>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</si>
  <si>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</si>
  <si>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</si>
  <si>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</si>
  <si>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</si>
  <si>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</si>
  <si>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</si>
  <si>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</si>
  <si>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</si>
  <si>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</si>
  <si>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</si>
  <si>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</si>
  <si>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</si>
  <si>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</si>
  <si>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</si>
  <si>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</si>
  <si>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</si>
  <si>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</si>
  <si>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</si>
  <si>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</si>
  <si>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</si>
  <si>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</si>
  <si>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</si>
  <si>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</si>
  <si>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</si>
  <si>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</si>
  <si>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</si>
  <si>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</si>
  <si>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</si>
  <si>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</si>
  <si>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</si>
  <si>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</si>
  <si>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</si>
  <si>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</si>
  <si>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</si>
  <si>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</si>
  <si>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</si>
  <si>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</si>
  <si>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</si>
  <si>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</si>
  <si>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</si>
  <si>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</si>
  <si>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</si>
  <si>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</si>
  <si>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</si>
  <si>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</si>
  <si>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</si>
  <si>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</si>
  <si>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</si>
  <si>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</si>
  <si>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</si>
  <si>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</si>
  <si>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</si>
  <si>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</si>
  <si>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</si>
  <si>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</si>
  <si>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</si>
  <si>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</si>
  <si>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</si>
  <si>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</si>
  <si>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</si>
  <si>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</si>
  <si>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</si>
  <si>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</si>
  <si>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</si>
  <si>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</si>
  <si>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</si>
  <si>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</si>
  <si>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</si>
  <si>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</si>
  <si>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</si>
  <si>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</si>
  <si>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</si>
  <si>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</si>
  <si>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</si>
  <si>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</si>
  <si>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</si>
  <si>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</si>
  <si>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</si>
  <si>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</si>
  <si>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</si>
  <si>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</si>
  <si>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</si>
  <si>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</si>
  <si>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</si>
  <si>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</si>
  <si>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</si>
  <si>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</si>
  <si>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</si>
  <si>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</si>
  <si>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</si>
  <si>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</si>
  <si>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</si>
  <si>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</si>
  <si>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</si>
  <si>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</si>
  <si>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</si>
  <si>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</si>
  <si>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</si>
  <si>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</si>
  <si>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</si>
  <si>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</si>
  <si>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</si>
  <si>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</si>
  <si>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</si>
  <si>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</si>
  <si>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</si>
  <si>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</si>
  <si>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</si>
  <si>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</si>
  <si>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</si>
  <si>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</si>
  <si>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</si>
  <si>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</si>
  <si>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</si>
  <si>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</si>
  <si>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</si>
  <si>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</si>
  <si>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</si>
  <si>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</si>
  <si>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</si>
  <si>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</si>
  <si>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</si>
  <si>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</si>
  <si>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</si>
  <si>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</si>
  <si>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</si>
  <si>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</si>
  <si>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</si>
  <si>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</si>
  <si>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</si>
  <si>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</si>
  <si>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</si>
  <si>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</si>
  <si>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</si>
  <si>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</si>
  <si>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</si>
  <si>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</si>
  <si>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</si>
  <si>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</si>
  <si>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</si>
  <si>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</si>
  <si>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</si>
  <si>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</si>
  <si>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</si>
  <si>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</si>
  <si>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</si>
  <si>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</si>
  <si>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</si>
  <si>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</si>
  <si>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</si>
  <si>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</si>
  <si>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</si>
  <si>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</si>
  <si>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</si>
  <si>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</si>
  <si>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</si>
  <si>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</si>
  <si>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</si>
  <si>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</si>
  <si>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</si>
  <si>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</si>
  <si>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</si>
  <si>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</si>
  <si>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</si>
  <si>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</si>
  <si>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</si>
  <si>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</si>
  <si>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</si>
  <si>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</si>
  <si>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</si>
  <si>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</si>
  <si>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</si>
  <si>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</si>
  <si>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</si>
  <si>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</si>
  <si>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</si>
  <si>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</si>
  <si>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</si>
  <si>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</si>
  <si>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</si>
  <si>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</si>
  <si>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</si>
  <si>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</si>
  <si>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</si>
  <si>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</si>
  <si>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</si>
  <si>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</si>
  <si>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</si>
  <si>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</si>
  <si>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</si>
  <si>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</si>
  <si>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</si>
  <si>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</si>
  <si>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</si>
  <si>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</si>
  <si>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</si>
  <si>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</si>
  <si>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</si>
  <si>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</si>
  <si>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</si>
  <si>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</si>
  <si>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</si>
  <si>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</si>
  <si>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</si>
  <si>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</si>
  <si>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</si>
  <si>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</si>
  <si>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</si>
  <si>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</si>
  <si>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</si>
  <si>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</si>
  <si>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</si>
  <si>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</si>
  <si>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</si>
  <si>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</si>
  <si>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</si>
  <si>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</si>
  <si>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</si>
  <si>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</si>
  <si>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</si>
  <si>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</si>
  <si>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</si>
  <si>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</si>
  <si>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</si>
  <si>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</si>
  <si>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</si>
  <si>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</si>
  <si>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</si>
  <si>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</si>
  <si>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</si>
  <si>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</si>
  <si>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</si>
  <si>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</si>
  <si>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</si>
  <si>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</si>
  <si>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</si>
  <si>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</si>
  <si>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</si>
  <si>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</si>
  <si>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</si>
  <si>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</si>
  <si>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</si>
  <si>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</si>
  <si>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</si>
  <si>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</si>
  <si>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</si>
  <si>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</si>
  <si>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</si>
  <si>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</si>
  <si>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</si>
  <si>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</si>
  <si>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</si>
  <si>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</si>
  <si>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</si>
  <si>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</si>
  <si>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</si>
  <si>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</si>
  <si>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</si>
  <si>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</si>
  <si>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</si>
  <si>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</si>
  <si>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</si>
  <si>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</si>
  <si>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</si>
  <si>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</si>
  <si>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</si>
  <si>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</si>
  <si>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</si>
  <si>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</si>
  <si>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</si>
  <si>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</si>
  <si>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</si>
  <si>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</si>
  <si>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</si>
  <si>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</si>
  <si>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</si>
  <si>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</si>
  <si>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</si>
  <si>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</si>
  <si>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</si>
  <si>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</si>
  <si>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</si>
  <si>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</si>
  <si>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</si>
  <si>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</si>
  <si>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</si>
  <si>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</si>
  <si>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</si>
  <si>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</si>
  <si>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</si>
  <si>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</si>
  <si>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</si>
  <si>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</si>
  <si>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</si>
  <si>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</si>
  <si>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</si>
  <si>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</si>
  <si>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</si>
  <si>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</si>
  <si>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</si>
  <si>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</si>
  <si>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</si>
  <si>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</si>
  <si>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</si>
  <si>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</si>
  <si>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</si>
  <si>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</si>
  <si>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</si>
  <si>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</si>
  <si>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</si>
  <si>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</si>
  <si>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</si>
  <si>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</si>
  <si>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</si>
  <si>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</si>
  <si>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</si>
  <si>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</si>
  <si>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</si>
  <si>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</si>
  <si>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</si>
  <si>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</si>
  <si>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</si>
  <si>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</si>
  <si>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</si>
  <si>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</si>
  <si>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</si>
  <si>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</si>
  <si>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</si>
  <si>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</si>
  <si>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</si>
  <si>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</si>
  <si>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</si>
  <si>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</si>
  <si>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</si>
  <si>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</si>
  <si>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</si>
  <si>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</si>
  <si>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</si>
  <si>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</si>
  <si>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</si>
  <si>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</si>
  <si>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</si>
  <si>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</si>
  <si>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</si>
  <si>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</si>
  <si>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</si>
  <si>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</si>
  <si>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</si>
  <si>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</si>
  <si>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</si>
  <si>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</si>
  <si>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</si>
  <si>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</si>
  <si>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</si>
  <si>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</si>
  <si>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</si>
  <si>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</si>
  <si>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</si>
  <si>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</si>
  <si>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</si>
  <si>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</si>
  <si>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</si>
  <si>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</si>
  <si>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</si>
  <si>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</si>
  <si>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</si>
  <si>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</si>
  <si>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</si>
  <si>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</si>
  <si>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</si>
  <si>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</si>
  <si>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</si>
  <si>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</si>
  <si>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</si>
  <si>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</si>
  <si>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</si>
  <si>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</si>
  <si>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</si>
  <si>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</si>
  <si>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</si>
  <si>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</si>
  <si>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</si>
  <si>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</si>
  <si>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</si>
  <si>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</si>
  <si>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</si>
  <si>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</si>
  <si>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</si>
  <si>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</si>
  <si>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</si>
  <si>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</si>
  <si>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</si>
  <si>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</si>
  <si>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</si>
  <si>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</si>
  <si>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</si>
  <si>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</si>
  <si>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</si>
  <si>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</si>
  <si>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</si>
  <si>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</si>
  <si>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</si>
  <si>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</si>
  <si>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</si>
  <si>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</si>
  <si>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</si>
  <si>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</si>
  <si>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</si>
  <si>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</si>
  <si>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</si>
  <si>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</si>
  <si>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</si>
  <si>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</si>
  <si>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</si>
  <si>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</si>
  <si>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</si>
  <si>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</si>
  <si>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</si>
  <si>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</si>
  <si>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</si>
  <si>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</si>
  <si>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</si>
  <si>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</si>
  <si>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</si>
  <si>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</si>
  <si>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</si>
  <si>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</si>
  <si>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</si>
  <si>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</si>
  <si>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</si>
  <si>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</si>
  <si>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</si>
  <si>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</si>
  <si>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</si>
  <si>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</si>
  <si>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</si>
  <si>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</si>
  <si>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</si>
  <si>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</si>
  <si>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</si>
  <si>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</si>
  <si>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</si>
  <si>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</si>
  <si>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</si>
  <si>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</si>
  <si>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</si>
  <si>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</si>
  <si>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</si>
  <si>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</si>
  <si>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</si>
  <si>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</si>
  <si>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</si>
  <si>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</si>
  <si>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</si>
  <si>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</si>
  <si>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</si>
  <si>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</si>
  <si>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</si>
  <si>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</si>
  <si>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</si>
  <si>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</si>
  <si>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</si>
  <si>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</si>
  <si>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</si>
  <si>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</si>
  <si>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</si>
  <si>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</si>
  <si>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</si>
  <si>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</si>
  <si>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</si>
  <si>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</si>
  <si>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</si>
  <si>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</si>
  <si>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</si>
  <si>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</si>
  <si>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</si>
  <si>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</si>
  <si>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</si>
  <si>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</si>
  <si>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</si>
  <si>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</si>
  <si>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</si>
  <si>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</si>
  <si>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</si>
  <si>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</si>
  <si>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</si>
  <si>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</si>
  <si>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</si>
  <si>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</si>
  <si>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</si>
  <si>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</si>
  <si>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</si>
  <si>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</si>
  <si>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</si>
  <si>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</si>
  <si>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</si>
  <si>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</si>
  <si>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</si>
  <si>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</si>
  <si>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</si>
  <si>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</si>
  <si>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</si>
  <si>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</si>
  <si>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</si>
  <si>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</si>
  <si>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</si>
  <si>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</si>
  <si>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</si>
  <si>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</si>
  <si>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</si>
  <si>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</si>
  <si>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</si>
  <si>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</si>
  <si>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</si>
  <si>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</si>
  <si>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</si>
  <si>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</si>
  <si>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</si>
  <si>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</si>
  <si>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</si>
  <si>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</si>
  <si>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</si>
  <si>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</si>
  <si>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</si>
  <si>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</si>
  <si>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</si>
  <si>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</si>
  <si>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</si>
  <si>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</si>
  <si>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</si>
  <si>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</si>
  <si>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</si>
  <si>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</si>
  <si>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</si>
  <si>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</si>
  <si>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</si>
  <si>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</si>
  <si>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</si>
  <si>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</si>
  <si>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</si>
  <si>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</si>
  <si>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</si>
  <si>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</si>
  <si>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</si>
  <si>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</si>
  <si>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</si>
  <si>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</si>
  <si>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</si>
  <si>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</si>
  <si>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</si>
  <si>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</si>
  <si>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</si>
  <si>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</si>
  <si>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</si>
  <si>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</si>
  <si>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</si>
  <si>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</si>
  <si>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</si>
  <si>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</si>
  <si>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</si>
  <si>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</si>
  <si>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</si>
  <si>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</si>
  <si>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</si>
  <si>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</si>
  <si>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</si>
  <si>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</si>
  <si>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</si>
  <si>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</si>
  <si>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</si>
  <si>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</si>
  <si>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</si>
  <si>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</si>
  <si>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</si>
  <si>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</si>
  <si>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</si>
  <si>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</si>
  <si>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</si>
  <si>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</si>
  <si>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</si>
  <si>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</si>
  <si>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</si>
  <si>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</si>
  <si>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</si>
  <si>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</si>
  <si>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</si>
  <si>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</si>
  <si>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</si>
  <si>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</si>
  <si>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</si>
  <si>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</si>
  <si>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</si>
  <si>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</si>
  <si>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</si>
  <si>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</si>
  <si>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</si>
  <si>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</si>
  <si>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</si>
  <si>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</si>
  <si>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</si>
  <si>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</si>
  <si>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</si>
  <si>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</si>
  <si>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</si>
  <si>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</si>
  <si>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</si>
  <si>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</si>
  <si>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</si>
  <si>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</si>
  <si>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</si>
  <si>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</si>
  <si>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</si>
  <si>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</si>
  <si>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</si>
  <si>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</si>
  <si>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</si>
  <si>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</si>
  <si>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</si>
  <si>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</si>
  <si>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</si>
  <si>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</si>
  <si>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</si>
  <si>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</si>
  <si>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</si>
  <si>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</si>
  <si>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</si>
  <si>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</si>
  <si>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</si>
  <si>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</si>
  <si>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</si>
  <si>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</si>
  <si>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</si>
  <si>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</si>
  <si>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</si>
  <si>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</si>
  <si>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</si>
  <si>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</si>
  <si>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</si>
  <si>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</si>
  <si>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</si>
  <si>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</si>
  <si>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</si>
  <si>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</si>
  <si>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</si>
  <si>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</si>
  <si>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</si>
  <si>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</si>
  <si>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</si>
  <si>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</si>
  <si>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</si>
  <si>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</si>
  <si>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</si>
  <si>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</si>
  <si>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</si>
  <si>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</si>
  <si>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</si>
  <si>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</si>
  <si>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</si>
  <si>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</si>
  <si>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</si>
  <si>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</si>
  <si>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</si>
  <si>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</si>
  <si>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</si>
  <si>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</si>
  <si>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</si>
  <si>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</si>
  <si>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</si>
  <si>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</si>
  <si>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</si>
  <si>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</si>
  <si>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</si>
  <si>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</si>
  <si>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</si>
  <si>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</si>
  <si>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</si>
  <si>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</si>
  <si>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</si>
  <si>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</si>
  <si>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</si>
  <si>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</si>
  <si>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</si>
  <si>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</si>
  <si>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</si>
  <si>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</si>
  <si>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</si>
  <si>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</si>
  <si>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</si>
  <si>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</si>
  <si>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</si>
  <si>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</si>
  <si>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</si>
  <si>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</si>
  <si>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</si>
  <si>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</si>
  <si>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</si>
  <si>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</si>
  <si>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</si>
  <si>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</si>
  <si>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</si>
  <si>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</si>
  <si>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</si>
  <si>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</si>
  <si>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</si>
  <si>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</si>
  <si>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</si>
  <si>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</si>
  <si>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</si>
  <si>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</si>
  <si>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</si>
  <si>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</si>
  <si>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</si>
  <si>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</si>
  <si>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</si>
  <si>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</si>
  <si>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</si>
  <si>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</si>
  <si>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</si>
  <si>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</si>
  <si>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</si>
  <si>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</si>
  <si>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</si>
  <si>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</si>
  <si>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</si>
  <si>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</si>
  <si>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</si>
  <si>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</si>
  <si>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</si>
  <si>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</si>
  <si>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</si>
  <si>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</si>
  <si>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</si>
  <si>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</si>
  <si>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</si>
  <si>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</si>
  <si>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</si>
  <si>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</si>
  <si>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</si>
  <si>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</si>
  <si>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</si>
  <si>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</si>
  <si>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</si>
  <si>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</si>
  <si>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</si>
  <si>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</si>
  <si>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</si>
  <si>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</si>
  <si>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</si>
  <si>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</si>
  <si>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</si>
  <si>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</si>
  <si>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</si>
  <si>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</si>
  <si>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</si>
  <si>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</si>
  <si>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</si>
  <si>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</si>
  <si>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</si>
  <si>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</si>
  <si>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</si>
  <si>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</si>
  <si>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</si>
  <si>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</si>
  <si>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</si>
  <si>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</si>
  <si>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</si>
  <si>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</si>
  <si>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</si>
  <si>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</si>
  <si>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</si>
  <si>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</si>
  <si>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</si>
  <si>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</si>
  <si>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</si>
  <si>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</si>
  <si>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</si>
  <si>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</si>
  <si>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</si>
  <si>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</si>
  <si>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</si>
  <si>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</si>
  <si>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</si>
  <si>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</si>
  <si>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</si>
  <si>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</si>
  <si>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</si>
  <si>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</si>
  <si>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</si>
  <si>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</si>
  <si>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</si>
  <si>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</si>
  <si>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</si>
  <si>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</si>
  <si>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</si>
  <si>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</si>
  <si>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</si>
  <si>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</si>
  <si>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</si>
  <si>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</si>
  <si>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</si>
  <si>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</si>
  <si>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</si>
  <si>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</si>
  <si>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</si>
  <si>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</si>
  <si>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</si>
  <si>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</si>
  <si>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</si>
  <si>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</si>
  <si>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</si>
  <si>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</si>
  <si>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</si>
  <si>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</si>
  <si>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</si>
  <si>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</si>
  <si>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</si>
  <si>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</si>
  <si>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</si>
  <si>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</si>
  <si>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</si>
  <si>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</si>
  <si>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</si>
  <si>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</si>
  <si>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</si>
  <si>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</si>
  <si>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</si>
  <si>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</si>
  <si>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</si>
  <si>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</si>
  <si>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</si>
  <si>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</si>
  <si>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</si>
  <si>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</si>
  <si>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</si>
  <si>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</si>
  <si>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</si>
  <si>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</si>
  <si>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</si>
  <si>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</si>
  <si>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</si>
  <si>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</si>
  <si>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</si>
  <si>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</si>
  <si>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</si>
  <si>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</si>
  <si>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</si>
  <si>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</si>
  <si>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</si>
  <si>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</si>
  <si>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</si>
  <si>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</si>
  <si>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</si>
  <si>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</si>
  <si>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</si>
  <si>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</si>
  <si>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</si>
  <si>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</si>
  <si>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</si>
  <si>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</si>
  <si>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</si>
  <si>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</si>
  <si>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</si>
  <si>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</si>
  <si>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</si>
  <si>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</si>
  <si>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</si>
  <si>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</si>
  <si>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</si>
  <si>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</si>
  <si>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</si>
  <si>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</si>
  <si>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</si>
  <si>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</si>
  <si>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</si>
  <si>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</si>
  <si>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</si>
  <si>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</si>
  <si>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</si>
  <si>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</si>
  <si>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</si>
  <si>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</si>
  <si>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</si>
  <si>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</si>
  <si>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</si>
  <si>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</si>
  <si>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</si>
  <si>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</si>
  <si>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</si>
  <si>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</si>
  <si>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</si>
  <si>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</si>
  <si>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</si>
  <si>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</si>
  <si>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</si>
  <si>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</si>
  <si>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</si>
  <si>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</si>
  <si>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</si>
  <si>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</si>
  <si>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</si>
  <si>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</si>
  <si>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</si>
  <si>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</si>
  <si>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</si>
  <si>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</si>
  <si>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</si>
  <si>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</si>
  <si>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</si>
  <si>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</si>
  <si>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</si>
  <si>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</si>
  <si>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</si>
  <si>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</si>
  <si>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</si>
  <si>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</si>
  <si>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</si>
  <si>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</si>
  <si>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</si>
  <si>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</si>
  <si>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</si>
  <si>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</si>
  <si>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</si>
  <si>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</si>
  <si>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</si>
  <si>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</si>
  <si>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</si>
  <si>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</si>
  <si>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</si>
  <si>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</si>
  <si>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</si>
  <si>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</si>
  <si>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</si>
  <si>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</si>
  <si>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</si>
  <si>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</si>
  <si>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</si>
  <si>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</si>
  <si>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</si>
  <si>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</si>
  <si>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</si>
  <si>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</si>
  <si>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</si>
  <si>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</si>
  <si>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</si>
  <si>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</si>
  <si>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</si>
  <si>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</si>
  <si>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</si>
  <si>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</si>
  <si>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</si>
  <si>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</si>
  <si>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</si>
  <si>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</si>
  <si>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</si>
  <si>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</si>
  <si>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</si>
  <si>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</si>
  <si>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</si>
  <si>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</si>
  <si>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</si>
  <si>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</si>
  <si>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</si>
  <si>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</si>
  <si>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</si>
  <si>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</si>
  <si>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</si>
  <si>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</si>
  <si>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</si>
  <si>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</si>
  <si>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</si>
  <si>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</si>
  <si>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</si>
  <si>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</si>
  <si>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</si>
  <si>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</si>
  <si>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</si>
  <si>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</si>
  <si>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</si>
  <si>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</si>
  <si>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</si>
  <si>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</si>
  <si>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</si>
  <si>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</si>
  <si>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</si>
  <si>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</si>
  <si>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</si>
  <si>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</si>
  <si>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</si>
  <si>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</si>
  <si>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</si>
  <si>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</si>
  <si>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</si>
  <si>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</si>
  <si>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</si>
  <si>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</si>
  <si>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</si>
  <si>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</si>
  <si>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</si>
  <si>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</si>
  <si>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</si>
  <si>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</si>
  <si>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</si>
  <si>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</si>
  <si>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</si>
  <si>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</si>
  <si>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</si>
  <si>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</si>
  <si>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</si>
  <si>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</si>
  <si>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</si>
  <si>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</si>
  <si>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</si>
  <si>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</si>
  <si>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</si>
  <si>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</si>
  <si>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</si>
  <si>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</si>
  <si>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</si>
  <si>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</si>
  <si>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</si>
  <si>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</si>
  <si>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</si>
  <si>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</si>
  <si>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</si>
  <si>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</si>
  <si>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</si>
  <si>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</si>
  <si>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</si>
  <si>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</si>
  <si>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</si>
  <si>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</si>
  <si>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</si>
  <si>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</si>
  <si>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</si>
  <si>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</si>
  <si>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</si>
  <si>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</si>
  <si>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</si>
  <si>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</si>
  <si>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</si>
  <si>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</si>
  <si>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</si>
  <si>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</si>
  <si>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</si>
  <si>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</si>
  <si>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</si>
  <si>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</si>
  <si>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</si>
  <si>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</si>
  <si>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</si>
  <si>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</si>
  <si>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</si>
  <si>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</si>
  <si>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</si>
  <si>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</si>
  <si>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</si>
  <si>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</si>
  <si>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</si>
  <si>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</si>
  <si>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</si>
  <si>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</si>
  <si>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</si>
  <si>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</si>
  <si>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</si>
  <si>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</si>
  <si>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</si>
  <si>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</si>
  <si>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</si>
  <si>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</si>
  <si>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</si>
  <si>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</si>
  <si>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</si>
  <si>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</si>
  <si>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</si>
  <si>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</si>
  <si>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</si>
  <si>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</si>
  <si>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</si>
  <si>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</si>
  <si>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</si>
  <si>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</si>
  <si>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</si>
  <si>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</si>
  <si>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</si>
  <si>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</si>
  <si>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</si>
  <si>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</si>
  <si>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</si>
  <si>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</si>
  <si>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</si>
  <si>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</si>
  <si>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</si>
  <si>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</si>
  <si>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</si>
  <si>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</si>
  <si>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</si>
  <si>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</si>
  <si>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</si>
  <si>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</si>
  <si>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</si>
  <si>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</si>
  <si>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</si>
  <si>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</si>
  <si>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</si>
  <si>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</si>
  <si>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</si>
  <si>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</si>
  <si>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</si>
  <si>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</si>
  <si>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</si>
  <si>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</si>
  <si>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</si>
  <si>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</si>
  <si>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</si>
  <si>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</si>
  <si>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</si>
  <si>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</si>
  <si>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</si>
  <si>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</si>
  <si>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</si>
  <si>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</si>
  <si>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</si>
  <si>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</si>
  <si>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</si>
  <si>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</si>
  <si>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</si>
  <si>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</si>
  <si>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</si>
  <si>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</si>
  <si>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</si>
  <si>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</si>
  <si>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</si>
  <si>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</si>
  <si>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</si>
  <si>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</si>
  <si>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</si>
  <si>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</si>
  <si>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</si>
  <si>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</si>
  <si>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</si>
  <si>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</si>
  <si>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</si>
  <si>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</si>
  <si>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</si>
  <si>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</si>
  <si>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</si>
  <si>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</si>
  <si>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</si>
  <si>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</si>
  <si>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</si>
  <si>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</si>
  <si>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</si>
  <si>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</si>
  <si>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</si>
  <si>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</si>
  <si>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</si>
  <si>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</si>
  <si>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</si>
  <si>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</si>
  <si>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</si>
  <si>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</si>
  <si>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</si>
  <si>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</si>
  <si>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</si>
  <si>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</si>
  <si>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</si>
  <si>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</si>
  <si>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</si>
  <si>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</si>
  <si>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</si>
  <si>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</si>
  <si>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</si>
  <si>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</si>
  <si>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</si>
  <si>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</si>
  <si>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</si>
  <si>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</si>
  <si>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</si>
  <si>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</si>
  <si>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</si>
  <si>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</si>
  <si>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</si>
  <si>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</si>
  <si>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</si>
  <si>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</si>
  <si>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</si>
  <si>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</si>
  <si>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</si>
  <si>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</si>
  <si>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</si>
  <si>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</si>
  <si>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</si>
  <si>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</si>
  <si>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</si>
  <si>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</si>
  <si>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</si>
  <si>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</si>
  <si>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</si>
  <si>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</si>
  <si>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</si>
  <si>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</si>
  <si>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</si>
  <si>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</si>
  <si>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</si>
  <si>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</si>
  <si>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</si>
  <si>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</si>
  <si>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</si>
  <si>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</si>
  <si>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</si>
  <si>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</si>
  <si>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</si>
  <si>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</si>
  <si>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</si>
  <si>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</si>
  <si>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</si>
  <si>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</si>
  <si>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</si>
  <si>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</si>
  <si>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</si>
  <si>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</si>
  <si>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</si>
  <si>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</si>
  <si>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</si>
  <si>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</si>
  <si>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</si>
  <si>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</si>
  <si>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</si>
  <si>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</si>
  <si>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</si>
  <si>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</si>
  <si>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</si>
  <si>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</si>
  <si>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</si>
  <si>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</si>
  <si>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</si>
  <si>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</si>
  <si>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</si>
  <si>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</si>
  <si>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</si>
  <si>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</si>
  <si>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</si>
  <si>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</si>
  <si>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</si>
  <si>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</si>
  <si>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</si>
  <si>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</si>
  <si>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</si>
  <si>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</si>
  <si>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</si>
  <si>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</si>
  <si>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</si>
  <si>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</si>
  <si>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</si>
  <si>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</si>
  <si>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</si>
  <si>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</si>
  <si>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</si>
  <si>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</si>
  <si>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</si>
  <si>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</si>
  <si>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</si>
  <si>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</si>
  <si>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</si>
  <si>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</si>
  <si>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</si>
  <si>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</si>
  <si>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</si>
  <si>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</si>
  <si>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</si>
  <si>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</si>
  <si>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</si>
  <si>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</si>
  <si>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</si>
  <si>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</si>
  <si>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</si>
  <si>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</si>
  <si>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</si>
  <si>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</si>
  <si>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</si>
  <si>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</si>
  <si>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</si>
  <si>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</si>
  <si>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</si>
  <si>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</si>
  <si>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</si>
  <si>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</si>
  <si>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</si>
  <si>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</si>
  <si>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</si>
  <si>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</si>
  <si>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</si>
  <si>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</si>
  <si>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</si>
  <si>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</si>
  <si>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</si>
  <si>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</si>
  <si>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</si>
  <si>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</si>
  <si>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</si>
  <si>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</si>
  <si>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</si>
  <si>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</si>
  <si>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</si>
  <si>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</si>
  <si>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</si>
  <si>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</si>
  <si>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</si>
  <si>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</si>
  <si>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</si>
  <si>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</si>
  <si>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</si>
  <si>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</si>
  <si>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</si>
  <si>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</si>
  <si>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</si>
  <si>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</si>
  <si>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</si>
  <si>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</si>
  <si>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</si>
  <si>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</si>
  <si>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</si>
  <si>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</si>
  <si>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</si>
  <si>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</si>
  <si>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</si>
  <si>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</si>
  <si>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</si>
  <si>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</si>
  <si>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</si>
  <si>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</si>
  <si>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</si>
  <si>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</si>
  <si>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</si>
  <si>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</si>
  <si>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</si>
  <si>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</si>
  <si>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</si>
  <si>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</si>
  <si>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</si>
  <si>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</si>
  <si>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</si>
  <si>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</si>
  <si>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</si>
  <si>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</si>
  <si>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</si>
  <si>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</si>
  <si>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</si>
  <si>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</si>
  <si>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</si>
  <si>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</si>
  <si>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</si>
  <si>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</si>
  <si>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</si>
  <si>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</si>
  <si>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</si>
  <si>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</si>
  <si>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</si>
  <si>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</si>
  <si>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</si>
  <si>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</si>
  <si>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</si>
  <si>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</si>
  <si>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</si>
  <si>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</si>
  <si>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</si>
  <si>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</si>
  <si>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</si>
  <si>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</si>
  <si>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</si>
  <si>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</si>
  <si>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</si>
  <si>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</si>
  <si>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</si>
  <si>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</si>
  <si>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</si>
  <si>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</si>
  <si>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</si>
  <si>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</si>
  <si>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</si>
  <si>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</si>
  <si>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</si>
  <si>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</si>
  <si>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</si>
  <si>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</si>
  <si>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</si>
  <si>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</si>
  <si>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</si>
  <si>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</si>
  <si>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</si>
  <si>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</si>
  <si>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</si>
  <si>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</si>
  <si>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</si>
  <si>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</si>
  <si>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</si>
  <si>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</si>
  <si>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</si>
  <si>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</si>
  <si>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</si>
  <si>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</si>
  <si>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</si>
  <si>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</si>
  <si>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</si>
  <si>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</si>
  <si>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</si>
  <si>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</si>
  <si>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</si>
  <si>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</si>
  <si>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</si>
  <si>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</si>
  <si>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</si>
  <si>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</si>
  <si>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</si>
  <si>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</si>
  <si>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</si>
  <si>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</si>
  <si>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</si>
  <si>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</si>
  <si>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</si>
  <si>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</si>
  <si>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</si>
  <si>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</si>
  <si>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</si>
  <si>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</si>
  <si>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</si>
  <si>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</si>
  <si>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</si>
  <si>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</si>
  <si>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</si>
  <si>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</si>
  <si>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</si>
  <si>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</si>
  <si>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</si>
  <si>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</si>
  <si>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</si>
  <si>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</si>
  <si>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</si>
  <si>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</si>
  <si>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</si>
  <si>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</si>
  <si>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</si>
  <si>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</si>
  <si>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</si>
  <si>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</si>
  <si>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</si>
  <si>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</si>
  <si>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</si>
  <si>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</si>
  <si>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</si>
  <si>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</si>
  <si>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</si>
  <si>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</si>
  <si>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</si>
  <si>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</si>
  <si>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</si>
  <si>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</si>
  <si>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</si>
  <si>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</si>
  <si>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</si>
  <si>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</si>
  <si>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</si>
  <si>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</si>
  <si>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</si>
  <si>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</si>
  <si>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</si>
  <si>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</si>
  <si>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</si>
  <si>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</si>
  <si>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</si>
  <si>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</si>
  <si>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</si>
  <si>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</si>
  <si>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</si>
  <si>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</si>
  <si>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</si>
  <si>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</si>
  <si>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</si>
  <si>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</si>
  <si>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</si>
  <si>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</si>
  <si>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</si>
  <si>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</si>
  <si>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</si>
  <si>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</si>
  <si>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</si>
  <si>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</si>
  <si>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</si>
  <si>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</si>
  <si>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</si>
  <si>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</si>
  <si>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</si>
  <si>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</si>
  <si>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</si>
  <si>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</si>
  <si>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</si>
  <si>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</si>
  <si>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</si>
  <si>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</si>
  <si>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</si>
  <si>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</si>
  <si>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</si>
  <si>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</si>
  <si>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</si>
  <si>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</si>
  <si>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</si>
  <si>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</si>
  <si>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</si>
  <si>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</si>
  <si>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</si>
  <si>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</si>
  <si>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</si>
  <si>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</si>
  <si>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</si>
  <si>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</si>
  <si>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</si>
  <si>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</si>
  <si>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</si>
  <si>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</si>
  <si>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</si>
  <si>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</si>
  <si>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</si>
  <si>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</si>
  <si>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</si>
  <si>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</si>
  <si>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</si>
  <si>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</si>
  <si>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</si>
  <si>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</si>
  <si>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</si>
  <si>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</si>
  <si>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</si>
  <si>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</si>
  <si>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</si>
  <si>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</si>
  <si>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</si>
  <si>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</si>
  <si>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</si>
  <si>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</si>
  <si>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</si>
  <si>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</si>
  <si>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</si>
  <si>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</si>
  <si>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</si>
  <si>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</si>
  <si>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</si>
  <si>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</si>
  <si>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</si>
  <si>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</si>
  <si>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</si>
  <si>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</si>
  <si>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</si>
  <si>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</si>
  <si>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</si>
  <si>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</si>
  <si>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</si>
  <si>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</si>
  <si>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</si>
  <si>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</si>
  <si>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</si>
  <si>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</si>
  <si>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</si>
  <si>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</si>
  <si>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</si>
  <si>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</si>
  <si>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</si>
  <si>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</si>
  <si>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</si>
  <si>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</si>
  <si>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</si>
  <si>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</si>
  <si>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</si>
  <si>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</si>
  <si>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</si>
  <si>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</si>
  <si>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</si>
  <si>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</si>
  <si>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</si>
  <si>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</si>
  <si>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</si>
  <si>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</si>
  <si>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</si>
  <si>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</si>
  <si>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</si>
  <si>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</si>
  <si>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</si>
  <si>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</si>
  <si>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</si>
  <si>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</si>
  <si>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</si>
  <si>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</si>
  <si>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</si>
  <si>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</si>
  <si>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</si>
  <si>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</si>
  <si>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</si>
  <si>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</si>
  <si>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</si>
  <si>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</si>
  <si>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</si>
  <si>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</si>
  <si>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</si>
  <si>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</si>
  <si>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</si>
  <si>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</si>
  <si>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</si>
  <si>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</si>
  <si>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</si>
  <si>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</si>
  <si>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</si>
  <si>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</si>
  <si>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</si>
  <si>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</si>
  <si>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</si>
  <si>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</si>
  <si>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</si>
  <si>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</si>
  <si>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</si>
  <si>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</si>
  <si>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</si>
  <si>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</si>
  <si>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</si>
  <si>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</si>
  <si>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</si>
  <si>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</si>
  <si>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</si>
  <si>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</si>
  <si>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</si>
  <si>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</si>
  <si>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</si>
  <si>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</si>
  <si>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</si>
  <si>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</si>
  <si>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</si>
  <si>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</si>
  <si>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</si>
  <si>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</si>
  <si>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</si>
  <si>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</si>
  <si>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</si>
  <si>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</si>
  <si>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</si>
  <si>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</si>
  <si>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</si>
  <si>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</si>
  <si>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</si>
  <si>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</si>
  <si>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</si>
  <si>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</si>
  <si>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</si>
  <si>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</si>
  <si>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</si>
  <si>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</si>
  <si>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</si>
  <si>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</si>
  <si>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</si>
  <si>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</si>
  <si>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</si>
  <si>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</si>
  <si>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</si>
  <si>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</si>
  <si>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</si>
  <si>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</si>
  <si>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</si>
  <si>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</si>
  <si>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</si>
  <si>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</si>
  <si>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</si>
  <si>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</si>
  <si>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</si>
  <si>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</si>
  <si>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</si>
  <si>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</si>
  <si>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</si>
  <si>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</si>
  <si>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</si>
  <si>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</si>
  <si>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</si>
  <si>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</si>
  <si>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</si>
  <si>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</si>
  <si>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</si>
  <si>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</si>
  <si>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</si>
  <si>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</si>
  <si>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</si>
  <si>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</si>
  <si>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</si>
  <si>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</si>
  <si>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</si>
  <si>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</si>
  <si>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</si>
  <si>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</si>
  <si>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</si>
  <si>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</si>
  <si>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</si>
  <si>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</si>
  <si>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</si>
  <si>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</si>
  <si>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</si>
  <si>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</si>
  <si>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</si>
  <si>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</si>
  <si>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</si>
  <si>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</si>
  <si>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</si>
  <si>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</si>
  <si>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</si>
  <si>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</si>
  <si>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</si>
  <si>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</si>
  <si>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</si>
  <si>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</si>
  <si>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</si>
  <si>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</si>
  <si>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</si>
  <si>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</si>
  <si>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</si>
  <si>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</si>
  <si>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</si>
  <si>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</si>
  <si>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</si>
  <si>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</si>
  <si>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</si>
  <si>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</si>
  <si>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</si>
  <si>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</si>
  <si>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</si>
  <si>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</si>
  <si>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</si>
  <si>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</si>
  <si>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</si>
  <si>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</si>
  <si>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</si>
  <si>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</si>
  <si>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</si>
  <si>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</si>
  <si>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</si>
  <si>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</si>
  <si>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</si>
  <si>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</si>
  <si>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</si>
  <si>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</si>
  <si>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</si>
  <si>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</si>
  <si>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</si>
  <si>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</si>
  <si>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</si>
  <si>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</si>
  <si>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</si>
  <si>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</si>
  <si>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</si>
  <si>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</si>
  <si>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</si>
  <si>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</si>
  <si>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</si>
  <si>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</si>
  <si>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</si>
  <si>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</si>
  <si>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</si>
  <si>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</si>
  <si>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</si>
  <si>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</si>
  <si>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</si>
  <si>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</si>
  <si>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</si>
  <si>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</si>
  <si>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</si>
  <si>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</si>
  <si>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</si>
  <si>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</si>
  <si>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</si>
  <si>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</si>
  <si>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</si>
  <si>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</si>
  <si>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</si>
  <si>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</si>
  <si>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</si>
  <si>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</si>
  <si>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</si>
  <si>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</si>
  <si>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</si>
  <si>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</si>
  <si>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</si>
  <si>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</si>
  <si>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</si>
  <si>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</si>
  <si>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</si>
  <si>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</si>
  <si>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</si>
  <si>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</si>
  <si>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</si>
  <si>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</si>
  <si>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</si>
  <si>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</si>
  <si>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</si>
  <si>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</si>
  <si>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</si>
  <si>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</si>
  <si>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</si>
  <si>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</si>
  <si>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</si>
  <si>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</si>
  <si>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</si>
  <si>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</si>
  <si>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</si>
  <si>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</si>
  <si>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</si>
  <si>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</si>
  <si>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</si>
  <si>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</si>
  <si>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</si>
  <si>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</si>
  <si>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</si>
  <si>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</si>
  <si>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</si>
  <si>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</si>
  <si>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</si>
  <si>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</si>
  <si>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</si>
  <si>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</si>
  <si>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</si>
  <si>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</si>
  <si>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</si>
  <si>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</si>
  <si>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</si>
  <si>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</si>
  <si>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</si>
  <si>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</si>
  <si>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</si>
  <si>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</si>
  <si>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</si>
  <si>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</si>
  <si>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</si>
  <si>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</si>
  <si>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</si>
  <si>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</si>
  <si>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</si>
  <si>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</si>
  <si>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</si>
  <si>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</si>
  <si>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</si>
  <si>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</si>
  <si>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</si>
  <si>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</si>
  <si>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</si>
  <si>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</si>
  <si>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</si>
  <si>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</si>
  <si>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</si>
  <si>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</si>
  <si>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</si>
  <si>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</si>
  <si>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</si>
  <si>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</si>
  <si>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</si>
  <si>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</si>
  <si>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</si>
  <si>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</si>
  <si>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</si>
  <si>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</si>
  <si>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</si>
  <si>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</si>
  <si>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</si>
  <si>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</si>
  <si>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</si>
  <si>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</si>
  <si>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</si>
  <si>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</si>
  <si>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</si>
  <si>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</si>
  <si>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</si>
  <si>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</si>
  <si>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</si>
  <si>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</si>
  <si>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</si>
  <si>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</si>
  <si>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</si>
  <si>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</si>
  <si>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</si>
  <si>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</si>
  <si>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</si>
  <si>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</si>
  <si>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</si>
  <si>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</si>
  <si>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</si>
  <si>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</si>
  <si>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</si>
  <si>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</si>
  <si>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</si>
  <si>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</si>
  <si>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</si>
  <si>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</si>
  <si>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</si>
  <si>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</si>
  <si>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</si>
  <si>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</si>
  <si>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</si>
  <si>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</si>
  <si>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</si>
  <si>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</si>
  <si>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</si>
  <si>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</si>
  <si>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</si>
  <si>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</si>
  <si>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</si>
  <si>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</si>
  <si>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</si>
  <si>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</si>
  <si>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</si>
  <si>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</si>
  <si>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</si>
  <si>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</si>
  <si>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</si>
  <si>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</si>
  <si>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</si>
  <si>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</si>
  <si>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</si>
  <si>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</si>
  <si>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</si>
  <si>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</si>
  <si>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</si>
  <si>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</si>
  <si>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</si>
  <si>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</si>
  <si>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</si>
  <si>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</si>
  <si>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</si>
  <si>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</si>
  <si>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</si>
  <si>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</si>
  <si>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</si>
  <si>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</si>
  <si>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</si>
  <si>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</si>
  <si>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</si>
  <si>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</si>
  <si>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</si>
  <si>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</si>
  <si>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</si>
  <si>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</si>
  <si>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</si>
  <si>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</si>
  <si>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</si>
  <si>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</si>
  <si>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</si>
  <si>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</si>
  <si>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</si>
  <si>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</si>
  <si>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</si>
  <si>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</si>
  <si>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</si>
  <si>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</si>
  <si>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</si>
  <si>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</si>
  <si>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</si>
  <si>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</si>
  <si>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</si>
  <si>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</si>
  <si>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</si>
  <si>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</si>
  <si>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</si>
  <si>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</si>
  <si>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</si>
  <si>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</si>
  <si>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</si>
  <si>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</si>
  <si>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</si>
  <si>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</si>
  <si>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</si>
  <si>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</si>
  <si>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</si>
  <si>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</si>
  <si>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</si>
  <si>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</si>
  <si>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</si>
  <si>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</si>
  <si>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</si>
  <si>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</si>
  <si>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</si>
  <si>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</si>
  <si>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</si>
  <si>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</si>
  <si>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</si>
  <si>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</si>
  <si>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</si>
  <si>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</si>
  <si>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</si>
  <si>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</si>
  <si>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</si>
  <si>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</si>
  <si>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</si>
  <si>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</si>
  <si>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</si>
  <si>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</si>
  <si>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</si>
  <si>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</si>
  <si>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</si>
  <si>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</si>
  <si>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</si>
  <si>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</si>
  <si>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</si>
  <si>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</si>
  <si>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</si>
  <si>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</si>
  <si>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</si>
  <si>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</si>
  <si>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</si>
  <si>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</si>
  <si>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</si>
  <si>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</si>
  <si>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</si>
  <si>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</si>
  <si>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</si>
  <si>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</si>
  <si>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</si>
  <si>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</si>
  <si>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</si>
  <si>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</si>
  <si>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</si>
  <si>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</si>
  <si>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</si>
  <si>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</si>
  <si>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</si>
  <si>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</si>
  <si>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</si>
  <si>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</si>
  <si>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</si>
  <si>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</si>
  <si>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</si>
  <si>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</si>
  <si>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</si>
  <si>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</si>
  <si>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</si>
  <si>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</si>
  <si>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</si>
  <si>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</si>
  <si>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</si>
  <si>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</si>
  <si>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</si>
  <si>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</si>
  <si>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</si>
  <si>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</si>
  <si>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</si>
  <si>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</si>
  <si>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</si>
  <si>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</si>
  <si>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</si>
  <si>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</si>
  <si>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</si>
  <si>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</si>
  <si>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</si>
  <si>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</si>
  <si>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</si>
  <si>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</si>
  <si>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</si>
  <si>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</si>
  <si>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</si>
  <si>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</si>
  <si>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</si>
  <si>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</si>
  <si>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</si>
  <si>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</si>
  <si>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</si>
  <si>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</si>
  <si>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</si>
  <si>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</si>
  <si>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</si>
  <si>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</si>
  <si>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</si>
  <si>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</si>
  <si>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</si>
  <si>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</si>
  <si>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</si>
  <si>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</si>
  <si>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</si>
  <si>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</si>
  <si>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</si>
  <si>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</si>
  <si>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</si>
  <si>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</si>
  <si>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</si>
  <si>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</si>
  <si>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</si>
  <si>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</si>
  <si>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</si>
  <si>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</si>
  <si>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</si>
  <si>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</si>
  <si>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</si>
  <si>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</si>
  <si>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</si>
  <si>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</si>
  <si>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</si>
  <si>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</si>
  <si>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</si>
  <si>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</si>
  <si>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</si>
  <si>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</si>
  <si>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</si>
  <si>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</si>
  <si>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</si>
  <si>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</si>
  <si>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</si>
  <si>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</si>
  <si>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</si>
  <si>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</si>
  <si>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</si>
  <si>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</si>
  <si>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</si>
  <si>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</si>
  <si>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</si>
  <si>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</si>
  <si>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</si>
  <si>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</si>
  <si>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</si>
  <si>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</si>
  <si>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</si>
  <si>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</si>
  <si>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</si>
  <si>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</si>
  <si>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</si>
  <si>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</si>
  <si>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</si>
  <si>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</si>
  <si>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</si>
  <si>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</si>
  <si>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</si>
  <si>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</si>
  <si>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</si>
  <si>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</si>
  <si>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</si>
  <si>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</si>
  <si>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</si>
  <si>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</si>
  <si>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</si>
  <si>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</si>
  <si>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</si>
  <si>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</si>
  <si>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</si>
  <si>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</si>
  <si>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</si>
  <si>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</si>
  <si>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</si>
  <si>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</si>
  <si>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</si>
  <si>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</si>
  <si>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</si>
  <si>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</si>
  <si>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</si>
  <si>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</si>
  <si>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</si>
  <si>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</si>
  <si>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</si>
  <si>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</si>
  <si>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</si>
  <si>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</si>
  <si>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</si>
  <si>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</si>
  <si>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</si>
  <si>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</si>
  <si>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</si>
  <si>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</si>
  <si>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</si>
  <si>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</si>
  <si>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</si>
  <si>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</si>
  <si>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</si>
  <si>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</si>
  <si>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</si>
  <si>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</si>
  <si>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</si>
  <si>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</si>
  <si>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</si>
  <si>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</si>
  <si>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</si>
  <si>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</si>
  <si>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</si>
  <si>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</si>
  <si>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</si>
  <si>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</si>
  <si>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</si>
  <si>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</si>
  <si>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</si>
  <si>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</si>
  <si>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</si>
  <si>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</si>
  <si>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</si>
  <si>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</si>
  <si>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</si>
  <si>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</si>
  <si>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</si>
  <si>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</si>
  <si>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</si>
  <si>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</si>
  <si>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</si>
  <si>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</si>
  <si>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</si>
  <si>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</si>
  <si>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</si>
  <si>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</si>
  <si>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</si>
  <si>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</si>
  <si>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</si>
  <si>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</si>
  <si>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</si>
  <si>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</si>
  <si>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</si>
  <si>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</si>
  <si>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</si>
  <si>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</si>
  <si>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</si>
  <si>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</si>
  <si>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</si>
  <si>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</si>
  <si>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</si>
  <si>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</si>
  <si>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</si>
  <si>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</si>
  <si>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</si>
  <si>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</si>
  <si>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</si>
  <si>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</si>
  <si>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</si>
  <si>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</si>
  <si>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</si>
  <si>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</si>
  <si>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</si>
  <si>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</si>
  <si>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</si>
  <si>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</si>
  <si>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</si>
  <si>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</si>
  <si>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</si>
  <si>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</si>
  <si>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</si>
  <si>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</si>
  <si>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</si>
  <si>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</si>
  <si>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</si>
  <si>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</si>
  <si>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</si>
  <si>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</si>
  <si>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</si>
  <si>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</si>
  <si>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</si>
  <si>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</si>
  <si>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</si>
  <si>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</si>
  <si>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</si>
  <si>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</si>
  <si>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</si>
  <si>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</si>
  <si>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</si>
  <si>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</si>
  <si>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</si>
  <si>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</si>
  <si>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</si>
  <si>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</si>
  <si>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</si>
  <si>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</si>
  <si>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</si>
  <si>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</si>
  <si>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</si>
  <si>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</si>
  <si>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</si>
  <si>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</si>
  <si>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</si>
  <si>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</si>
  <si>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</si>
  <si>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</si>
  <si>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</si>
  <si>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</si>
  <si>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</si>
  <si>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</si>
  <si>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</si>
  <si>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</si>
  <si>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</si>
  <si>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</si>
  <si>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</si>
  <si>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</si>
  <si>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</si>
  <si>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</si>
  <si>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</si>
  <si>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</si>
  <si>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</si>
  <si>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</si>
  <si>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</si>
  <si>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</si>
  <si>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</si>
  <si>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</si>
  <si>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</si>
  <si>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</si>
  <si>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</si>
  <si>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</si>
  <si>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</si>
  <si>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</si>
  <si>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</si>
  <si>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</si>
  <si>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</si>
  <si>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</si>
  <si>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</si>
  <si>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</si>
  <si>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</si>
  <si>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</si>
  <si>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</si>
  <si>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</si>
  <si>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</si>
  <si>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</si>
  <si>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</si>
  <si>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</si>
  <si>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</si>
  <si>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</si>
  <si>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</si>
  <si>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</si>
  <si>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</si>
  <si>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</si>
  <si>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</si>
  <si>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</si>
  <si>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</si>
  <si>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</si>
  <si>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</si>
  <si>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</si>
  <si>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</si>
  <si>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</si>
  <si>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</si>
  <si>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</si>
  <si>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</si>
  <si>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</si>
  <si>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</si>
  <si>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</si>
  <si>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</si>
  <si>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</si>
  <si>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</si>
  <si>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</si>
  <si>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</si>
  <si>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</si>
  <si>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</si>
  <si>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</si>
  <si>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</si>
  <si>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</si>
  <si>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</si>
  <si>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</si>
  <si>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</si>
  <si>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</si>
  <si>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</si>
  <si>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</si>
  <si>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</si>
  <si>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</si>
  <si>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</si>
  <si>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</si>
  <si>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</si>
  <si>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</si>
  <si>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</si>
  <si>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</si>
  <si>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</si>
  <si>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</si>
  <si>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</si>
  <si>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</si>
  <si>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</si>
  <si>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</si>
  <si>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</si>
  <si>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</si>
  <si>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</si>
  <si>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</si>
  <si>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</si>
  <si>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</si>
  <si>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</si>
  <si>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</si>
  <si>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</si>
  <si>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</si>
  <si>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</si>
  <si>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</si>
  <si>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</si>
  <si>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</si>
  <si>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</si>
  <si>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</si>
  <si>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</si>
  <si>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</si>
  <si>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</si>
  <si>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</si>
  <si>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</si>
  <si>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</si>
  <si>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</si>
  <si>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</si>
  <si>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</si>
  <si>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</si>
  <si>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</si>
  <si>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</si>
  <si>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</si>
  <si>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</si>
  <si>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</si>
  <si>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</si>
  <si>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</si>
  <si>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</si>
  <si>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</si>
  <si>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</si>
  <si>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</si>
  <si>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</si>
  <si>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</si>
  <si>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</si>
  <si>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</si>
  <si>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</si>
  <si>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</si>
  <si>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</si>
  <si>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</si>
  <si>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</si>
  <si>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</si>
  <si>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</si>
  <si>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</si>
  <si>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</si>
  <si>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</si>
  <si>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</si>
  <si>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</si>
  <si>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</si>
  <si>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</si>
  <si>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</si>
  <si>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</si>
  <si>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</si>
  <si>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</si>
  <si>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</si>
  <si>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</si>
  <si>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</si>
  <si>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</si>
  <si>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</si>
  <si>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</si>
  <si>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</si>
  <si>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</si>
  <si>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</si>
  <si>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</si>
  <si>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</si>
  <si>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</si>
  <si>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</si>
  <si>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</si>
  <si>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</si>
  <si>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</si>
  <si>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</si>
  <si>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</si>
  <si>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</si>
  <si>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</si>
  <si>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</si>
  <si>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</si>
  <si>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</si>
  <si>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</si>
  <si>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</si>
  <si>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</si>
  <si>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</si>
  <si>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</si>
  <si>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</si>
  <si>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</si>
  <si>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</si>
  <si>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</si>
  <si>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</si>
  <si>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</si>
  <si>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</si>
  <si>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</si>
  <si>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</si>
  <si>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</si>
  <si>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</si>
  <si>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</si>
  <si>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</si>
  <si>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</si>
  <si>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</si>
  <si>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</si>
  <si>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</si>
  <si>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</si>
  <si>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</si>
  <si>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</si>
  <si>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</si>
  <si>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</si>
  <si>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</si>
  <si>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</si>
  <si>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</si>
  <si>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</si>
  <si>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</si>
  <si>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</si>
  <si>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</si>
  <si>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</si>
  <si>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</si>
  <si>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</si>
  <si>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</si>
  <si>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</si>
  <si>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</si>
  <si>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</si>
  <si>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</si>
  <si>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</si>
  <si>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</si>
  <si>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</si>
  <si>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</si>
  <si>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</si>
  <si>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</si>
  <si>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</si>
  <si>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</si>
  <si>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</si>
  <si>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</si>
  <si>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</si>
  <si>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</si>
  <si>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</si>
  <si>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</si>
  <si>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</si>
  <si>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</si>
  <si>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</si>
  <si>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</si>
  <si>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</si>
  <si>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</si>
  <si>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</si>
  <si>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</si>
  <si>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</si>
  <si>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</si>
  <si>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</si>
  <si>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</si>
  <si>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</si>
  <si>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</si>
  <si>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</si>
  <si>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</si>
  <si>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</si>
  <si>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</si>
  <si>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</si>
  <si>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</si>
  <si>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</si>
  <si>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</si>
  <si>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</si>
  <si>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</si>
  <si>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</si>
  <si>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</si>
  <si>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</si>
  <si>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</si>
  <si>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</si>
  <si>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</si>
  <si>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</si>
  <si>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</si>
  <si>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</si>
  <si>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</si>
  <si>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</si>
  <si>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</si>
  <si>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</si>
  <si>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</si>
  <si>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</si>
  <si>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</si>
  <si>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</si>
  <si>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</si>
  <si>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</si>
  <si>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</si>
  <si>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</si>
  <si>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</si>
  <si>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</si>
  <si>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</si>
  <si>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</si>
  <si>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</si>
  <si>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</si>
  <si>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</si>
  <si>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</si>
  <si>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</si>
  <si>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</si>
  <si>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</si>
  <si>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</si>
  <si>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</si>
  <si>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</si>
  <si>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</si>
  <si>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</si>
  <si>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</si>
  <si>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</si>
  <si>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</si>
  <si>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</si>
  <si>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</si>
  <si>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</si>
  <si>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</si>
  <si>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</si>
  <si>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</si>
  <si>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</si>
  <si>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</si>
  <si>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</si>
  <si>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</si>
  <si>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</si>
  <si>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</si>
  <si>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</si>
  <si>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</si>
  <si>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</si>
  <si>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</si>
  <si>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</si>
  <si>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</si>
  <si>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</si>
  <si>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</si>
  <si>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</si>
  <si>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</si>
  <si>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</si>
  <si>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</si>
  <si>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</si>
  <si>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</si>
  <si>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</si>
  <si>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</si>
  <si>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</si>
  <si>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</si>
  <si>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</si>
  <si>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</si>
  <si>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</si>
  <si>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</si>
  <si>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</si>
  <si>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</si>
  <si>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</si>
  <si>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</si>
  <si>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</si>
  <si>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</si>
  <si>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</si>
  <si>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</si>
  <si>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</si>
  <si>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</si>
  <si>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</si>
  <si>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</si>
  <si>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</si>
  <si>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</si>
  <si>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</si>
  <si>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</si>
  <si>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</si>
  <si>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</si>
  <si>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</si>
  <si>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</si>
  <si>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</si>
  <si>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</si>
  <si>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</si>
  <si>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</si>
  <si>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</si>
  <si>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</si>
  <si>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</si>
  <si>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</si>
  <si>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</si>
  <si>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</si>
  <si>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</si>
  <si>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</si>
  <si>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</si>
  <si>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</si>
  <si>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</si>
  <si>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</si>
  <si>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</si>
  <si>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</si>
  <si>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</si>
  <si>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</si>
  <si>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</si>
  <si>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</si>
  <si>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</si>
  <si>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</si>
  <si>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</si>
  <si>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</si>
  <si>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</si>
  <si>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</si>
  <si>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</si>
  <si>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</si>
  <si>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</si>
  <si>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</si>
  <si>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</si>
  <si>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</si>
  <si>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</si>
  <si>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</si>
  <si>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</si>
  <si>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</si>
  <si>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</si>
  <si>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</si>
  <si>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</si>
  <si>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</si>
  <si>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</si>
  <si>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</si>
  <si>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</si>
  <si>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</si>
  <si>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</si>
  <si>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</si>
  <si>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</si>
  <si>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</si>
  <si>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</si>
  <si>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</si>
  <si>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</si>
  <si>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</si>
  <si>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</si>
  <si>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</si>
  <si>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</si>
  <si>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</si>
  <si>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</si>
  <si>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</si>
  <si>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</si>
  <si>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</si>
  <si>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</si>
  <si>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</si>
  <si>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</si>
  <si>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</si>
  <si>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</si>
  <si>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</si>
  <si>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</si>
  <si>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</si>
  <si>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</si>
  <si>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</si>
  <si>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</si>
  <si>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</si>
  <si>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</si>
  <si>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</si>
  <si>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</si>
  <si>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</si>
  <si>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</si>
  <si>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</si>
  <si>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</si>
  <si>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</si>
  <si>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</si>
  <si>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</si>
  <si>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</si>
  <si>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</si>
  <si>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</si>
  <si>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</si>
  <si>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</si>
  <si>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</si>
  <si>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</si>
  <si>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</si>
  <si>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</si>
  <si>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</si>
  <si>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</si>
  <si>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</si>
  <si>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</si>
  <si>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</si>
  <si>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</si>
  <si>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</si>
  <si>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</si>
  <si>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</si>
  <si>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</si>
  <si>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</si>
  <si>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</si>
  <si>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</si>
  <si>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</si>
  <si>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</si>
  <si>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</si>
  <si>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</si>
  <si>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</si>
  <si>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</si>
  <si>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</si>
  <si>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</si>
  <si>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</si>
  <si>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</si>
  <si>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</si>
  <si>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</si>
  <si>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</si>
  <si>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</si>
  <si>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</si>
  <si>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</si>
  <si>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</si>
  <si>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</si>
  <si>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</si>
  <si>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</si>
  <si>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</si>
  <si>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</si>
  <si>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</si>
  <si>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</si>
  <si>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</si>
  <si>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</si>
  <si>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</si>
  <si>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</si>
  <si>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</si>
  <si>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</si>
  <si>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</si>
  <si>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</si>
  <si>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</si>
  <si>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</si>
  <si>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</si>
  <si>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</si>
  <si>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</si>
  <si>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</si>
  <si>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</si>
  <si>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</si>
  <si>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</si>
  <si>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</si>
  <si>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</si>
  <si>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</si>
  <si>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</si>
  <si>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</si>
  <si>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</si>
  <si>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</si>
  <si>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</si>
  <si>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</si>
  <si>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</si>
  <si>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</si>
  <si>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</si>
  <si>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</si>
  <si>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</si>
  <si>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</si>
  <si>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</si>
  <si>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</si>
  <si>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</si>
  <si>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</si>
  <si>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</si>
  <si>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</si>
  <si>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</si>
  <si>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</si>
  <si>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</si>
  <si>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</si>
  <si>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</si>
  <si>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</si>
  <si>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</si>
  <si>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</si>
  <si>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</si>
  <si>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</si>
  <si>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</si>
  <si>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</si>
  <si>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</si>
  <si>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</si>
  <si>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</si>
  <si>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</si>
  <si>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</si>
  <si>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</si>
  <si>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</si>
  <si>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</si>
  <si>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</si>
  <si>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</si>
  <si>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</si>
  <si>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</si>
  <si>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</si>
  <si>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</si>
  <si>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</si>
  <si>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</si>
  <si>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</si>
  <si>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</si>
  <si>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</si>
  <si>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</si>
  <si>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</si>
  <si>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</si>
  <si>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</si>
  <si>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</si>
  <si>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</si>
  <si>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</si>
  <si>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</si>
  <si>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</si>
  <si>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</si>
  <si>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</si>
  <si>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</si>
  <si>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</si>
  <si>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</si>
  <si>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</si>
  <si>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</si>
  <si>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</si>
  <si>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</si>
  <si>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</si>
  <si>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</si>
  <si>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</si>
  <si>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</si>
  <si>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</si>
  <si>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</si>
  <si>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</si>
  <si>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</si>
  <si>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</si>
  <si>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</si>
  <si>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</si>
  <si>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</si>
  <si>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</si>
  <si>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</si>
  <si>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</si>
  <si>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</si>
  <si>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</si>
  <si>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</si>
  <si>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</si>
  <si>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</si>
  <si>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</si>
  <si>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</si>
  <si>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</si>
  <si>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</si>
  <si>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</si>
  <si>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</si>
  <si>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</si>
  <si>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</si>
  <si>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</si>
  <si>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</si>
  <si>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</si>
  <si>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</si>
  <si>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</si>
  <si>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</si>
  <si>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</si>
  <si>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</si>
  <si>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</si>
  <si>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</si>
  <si>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</si>
  <si>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</si>
  <si>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</si>
  <si>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</si>
  <si>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</si>
  <si>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</si>
  <si>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</si>
  <si>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</si>
  <si>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</si>
  <si>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</si>
  <si>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</si>
  <si>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</si>
  <si>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</si>
  <si>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</si>
  <si>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</si>
  <si>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</si>
  <si>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</si>
  <si>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</si>
  <si>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</si>
  <si>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</si>
  <si>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</si>
  <si>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</si>
  <si>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</si>
  <si>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</si>
  <si>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</si>
  <si>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</si>
  <si>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</si>
  <si>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</si>
  <si>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</si>
  <si>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</si>
  <si>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</si>
  <si>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</si>
  <si>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</si>
  <si>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</si>
  <si>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</si>
  <si>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</si>
  <si>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</si>
  <si>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</si>
  <si>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</si>
  <si>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</si>
  <si>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</si>
  <si>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</si>
  <si>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</si>
  <si>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</si>
  <si>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</si>
  <si>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</si>
  <si>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</si>
  <si>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</si>
  <si>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</si>
  <si>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</si>
  <si>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</si>
  <si>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</si>
  <si>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</si>
  <si>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</si>
  <si>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</si>
  <si>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</si>
  <si>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</si>
  <si>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</si>
  <si>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</si>
  <si>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</si>
  <si>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</si>
  <si>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</si>
  <si>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</si>
  <si>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</si>
  <si>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</si>
  <si>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</si>
  <si>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</si>
  <si>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</si>
  <si>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</si>
  <si>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</si>
  <si>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</si>
  <si>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</si>
  <si>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</si>
  <si>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</si>
  <si>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</si>
  <si>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</si>
  <si>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</si>
  <si>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</si>
  <si>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</si>
  <si>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</si>
  <si>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</si>
  <si>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</si>
  <si>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</si>
  <si>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</si>
  <si>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</si>
  <si>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</si>
  <si>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</si>
  <si>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</si>
  <si>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</si>
  <si>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</si>
  <si>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</si>
  <si>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</si>
  <si>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</si>
  <si>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</si>
  <si>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</si>
  <si>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</si>
  <si>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</si>
  <si>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</si>
  <si>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</si>
  <si>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</si>
  <si>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</si>
  <si>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</si>
  <si>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</si>
  <si>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</si>
  <si>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</si>
  <si>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</si>
  <si>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</si>
  <si>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</si>
  <si>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</si>
  <si>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</si>
  <si>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</si>
  <si>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</si>
  <si>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</si>
  <si>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</si>
  <si>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</si>
  <si>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</si>
  <si>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</si>
  <si>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</si>
  <si>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</si>
  <si>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</si>
  <si>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</si>
  <si>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</si>
  <si>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</si>
  <si>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</si>
  <si>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</si>
  <si>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</si>
  <si>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</si>
  <si>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</si>
  <si>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</si>
  <si>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</si>
  <si>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</si>
  <si>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</si>
  <si>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</si>
  <si>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</si>
  <si>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</si>
  <si>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</si>
  <si>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</si>
  <si>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</si>
  <si>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</si>
  <si>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</si>
  <si>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</si>
  <si>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</si>
  <si>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</si>
  <si>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</si>
  <si>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</si>
  <si>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</si>
  <si>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</si>
  <si>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</si>
  <si>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</si>
  <si>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</si>
  <si>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</si>
  <si>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</si>
  <si>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</si>
  <si>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</si>
  <si>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</si>
  <si>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</si>
  <si>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</si>
  <si>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</si>
  <si>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</si>
  <si>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</si>
  <si>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</si>
  <si>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</si>
  <si>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</si>
  <si>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</si>
  <si>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</si>
  <si>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</si>
  <si>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</si>
  <si>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</si>
  <si>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</si>
  <si>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</si>
  <si>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</si>
  <si>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</si>
  <si>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</si>
  <si>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</si>
  <si>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</si>
  <si>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</si>
  <si>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</si>
  <si>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</si>
  <si>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</si>
  <si>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</si>
  <si>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</si>
  <si>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</si>
  <si>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</si>
  <si>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</si>
  <si>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</si>
  <si>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</si>
  <si>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</si>
  <si>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</si>
  <si>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</si>
  <si>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</si>
  <si>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</si>
  <si>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</si>
  <si>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</si>
  <si>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</si>
  <si>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</si>
  <si>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</si>
  <si>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</si>
  <si>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</si>
  <si>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</si>
  <si>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</si>
  <si>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</si>
  <si>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</si>
  <si>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</si>
  <si>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</si>
  <si>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</si>
  <si>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</si>
  <si>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</si>
  <si>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</si>
  <si>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</si>
  <si>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</si>
  <si>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</si>
  <si>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</si>
  <si>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</si>
  <si>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</si>
  <si>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</si>
  <si>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</si>
  <si>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</si>
  <si>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</si>
  <si>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</si>
  <si>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</si>
  <si>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</si>
  <si>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</si>
  <si>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</si>
  <si>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</si>
  <si>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</si>
  <si>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</si>
  <si>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</si>
  <si>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</si>
  <si>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</si>
  <si>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</si>
  <si>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</si>
  <si>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</si>
  <si>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</si>
  <si>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</si>
  <si>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</si>
  <si>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</si>
  <si>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</si>
  <si>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</si>
  <si>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</si>
  <si>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</si>
  <si>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</si>
  <si>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</si>
  <si>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</si>
  <si>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</si>
  <si>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</si>
  <si>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</si>
  <si>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</si>
  <si>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</si>
  <si>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</si>
  <si>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</si>
  <si>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</si>
  <si>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</si>
  <si>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</si>
  <si>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</si>
  <si>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</si>
  <si>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</si>
  <si>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</si>
  <si>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</si>
  <si>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</si>
  <si>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</si>
  <si>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</si>
  <si>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</si>
  <si>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</si>
  <si>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</si>
  <si>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</si>
  <si>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</si>
  <si>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</si>
  <si>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</si>
  <si>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</si>
  <si>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</si>
  <si>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</si>
  <si>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</si>
  <si>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</si>
  <si>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</si>
  <si>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</si>
  <si>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</si>
  <si>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</si>
  <si>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</si>
  <si>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</si>
  <si>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</si>
  <si>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</si>
  <si>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</si>
  <si>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</si>
  <si>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</si>
  <si>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</si>
  <si>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</si>
  <si>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</si>
  <si>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</si>
  <si>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</si>
  <si>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</si>
  <si>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</si>
  <si>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</si>
  <si>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</si>
  <si>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</si>
  <si>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</si>
  <si>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</si>
  <si>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</si>
  <si>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</si>
  <si>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</si>
  <si>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</si>
  <si>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</si>
  <si>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</si>
  <si>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</si>
  <si>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</si>
  <si>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</si>
  <si>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</si>
  <si>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</si>
  <si>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</si>
  <si>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</si>
  <si>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</si>
  <si>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</si>
  <si>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</si>
  <si>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</si>
  <si>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</si>
  <si>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</si>
  <si>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</si>
  <si>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</si>
  <si>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</si>
  <si>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</si>
  <si>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</si>
  <si>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</si>
  <si>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</si>
  <si>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</si>
  <si>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</si>
  <si>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</si>
  <si>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</si>
  <si>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</si>
  <si>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</si>
  <si>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</si>
  <si>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</si>
  <si>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</si>
  <si>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</si>
  <si>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</si>
  <si>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</si>
  <si>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</si>
  <si>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</si>
  <si>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</si>
  <si>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</si>
  <si>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</si>
  <si>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</si>
  <si>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</si>
  <si>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</si>
  <si>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</si>
  <si>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</si>
  <si>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</si>
  <si>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</si>
  <si>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</si>
  <si>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</si>
  <si>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</si>
  <si>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</si>
  <si>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</si>
  <si>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</si>
  <si>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</si>
  <si>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</si>
  <si>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</si>
  <si>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</si>
  <si>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</si>
  <si>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</si>
  <si>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</si>
  <si>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</si>
  <si>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</si>
  <si>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</si>
  <si>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</si>
  <si>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</si>
  <si>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</si>
  <si>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</si>
  <si>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</si>
  <si>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</si>
  <si>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</si>
  <si>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</si>
  <si>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</si>
  <si>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</si>
  <si>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</si>
  <si>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</si>
  <si>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</si>
  <si>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</si>
  <si>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</si>
  <si>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</si>
  <si>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</si>
  <si>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</si>
  <si>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</si>
  <si>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</si>
  <si>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</si>
  <si>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</si>
  <si>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</si>
  <si>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</si>
  <si>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</si>
  <si>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</si>
  <si>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</si>
  <si>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</si>
  <si>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</si>
  <si>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</si>
  <si>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</si>
  <si>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</si>
  <si>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</si>
  <si>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</si>
  <si>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</si>
  <si>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</si>
  <si>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</si>
  <si>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</si>
  <si>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</si>
  <si>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</si>
  <si>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</si>
  <si>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</si>
  <si>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</si>
  <si>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</si>
  <si>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</si>
  <si>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</si>
  <si>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</si>
  <si>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</si>
  <si>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</si>
  <si>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</si>
  <si>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</si>
  <si>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</si>
  <si>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</si>
  <si>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</si>
  <si>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</si>
  <si>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</si>
  <si>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</si>
  <si>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</si>
  <si>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</si>
  <si>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</si>
  <si>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</si>
  <si>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</si>
  <si>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</si>
  <si>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</si>
  <si>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</si>
  <si>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</si>
  <si>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</si>
  <si>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</si>
  <si>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</si>
  <si>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</si>
  <si>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</si>
  <si>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</si>
  <si>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</si>
  <si>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</si>
  <si>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</si>
  <si>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</si>
  <si>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</si>
  <si>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</si>
  <si>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</si>
  <si>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</si>
  <si>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</si>
  <si>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</si>
  <si>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</si>
  <si>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</si>
  <si>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</si>
  <si>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</si>
  <si>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</si>
  <si>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</si>
  <si>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</si>
  <si>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</si>
  <si>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</si>
  <si>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</si>
  <si>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</si>
  <si>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</si>
  <si>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</si>
  <si>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</si>
  <si>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</si>
  <si>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</si>
  <si>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</si>
  <si>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</si>
  <si>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</si>
  <si>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</si>
  <si>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</si>
  <si>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</si>
  <si>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</si>
  <si>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</si>
  <si>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</si>
  <si>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</si>
  <si>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</si>
  <si>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</si>
  <si>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</si>
  <si>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</si>
  <si>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</si>
  <si>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</si>
  <si>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</si>
  <si>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</si>
  <si>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</si>
  <si>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</si>
  <si>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</si>
  <si>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</si>
  <si>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</si>
  <si>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</si>
  <si>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</si>
  <si>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</si>
  <si>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</si>
  <si>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</si>
  <si>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</si>
  <si>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</si>
  <si>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</si>
  <si>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</si>
  <si>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</si>
  <si>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</si>
  <si>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</si>
  <si>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</si>
  <si>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</si>
  <si>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</si>
  <si>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</si>
  <si>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</si>
  <si>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</si>
  <si>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</si>
  <si>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</si>
  <si>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</si>
  <si>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</si>
  <si>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</si>
  <si>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</si>
  <si>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</si>
  <si>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</si>
  <si>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</si>
  <si>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</si>
  <si>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</si>
  <si>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</si>
  <si>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</si>
  <si>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</si>
  <si>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</si>
  <si>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</si>
  <si>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</si>
  <si>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</si>
  <si>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</si>
  <si>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</si>
  <si>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</si>
  <si>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</si>
  <si>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</si>
  <si>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</si>
  <si>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</si>
  <si>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</si>
  <si>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</si>
  <si>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</si>
  <si>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</si>
  <si>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</si>
  <si>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</si>
  <si>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</si>
  <si>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</si>
  <si>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</si>
  <si>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</si>
  <si>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</si>
  <si>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</si>
  <si>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</si>
  <si>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</si>
  <si>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</si>
  <si>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</si>
  <si>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</si>
  <si>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</si>
  <si>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</si>
  <si>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</si>
  <si>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</si>
  <si>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</si>
  <si>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</si>
  <si>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</si>
  <si>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</si>
  <si>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</si>
  <si>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</si>
  <si>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</si>
  <si>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</si>
  <si>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</si>
  <si>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</si>
  <si>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</si>
  <si>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</si>
  <si>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</si>
  <si>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</si>
  <si>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</si>
  <si>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</si>
  <si>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</si>
  <si>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</si>
  <si>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</si>
  <si>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</si>
  <si>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</si>
  <si>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</si>
  <si>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</si>
  <si>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</si>
  <si>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</si>
  <si>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</si>
  <si>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</si>
  <si>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</si>
  <si>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</si>
  <si>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</si>
  <si>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</si>
  <si>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</si>
  <si>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</si>
  <si>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</si>
  <si>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</si>
  <si>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</si>
  <si>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</si>
  <si>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</si>
  <si>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</si>
  <si>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</si>
  <si>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</si>
  <si>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</si>
  <si>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</si>
  <si>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</si>
  <si>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</si>
  <si>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</si>
  <si>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</si>
  <si>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</si>
  <si>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</si>
  <si>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</si>
  <si>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</si>
  <si>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</si>
  <si>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</si>
  <si>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</si>
  <si>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</si>
  <si>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</si>
  <si>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</si>
  <si>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</si>
  <si>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</si>
  <si>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</si>
  <si>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</si>
  <si>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</si>
  <si>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</si>
  <si>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</si>
  <si>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</si>
  <si>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</si>
  <si>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</si>
  <si>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</si>
  <si>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</si>
  <si>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</si>
  <si>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</si>
  <si>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</si>
  <si>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</si>
  <si>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</si>
  <si>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</si>
  <si>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</si>
  <si>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</si>
  <si>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</si>
  <si>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</si>
  <si>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</si>
  <si>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</si>
  <si>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</si>
  <si>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</si>
  <si>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</si>
  <si>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</si>
  <si>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</si>
  <si>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</si>
  <si>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</si>
  <si>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</si>
  <si>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</si>
  <si>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</si>
  <si>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</si>
  <si>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</si>
  <si>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</si>
  <si>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</si>
  <si>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</si>
  <si>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</si>
  <si>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</si>
  <si>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</si>
  <si>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</si>
  <si>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</si>
  <si>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</si>
  <si>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</si>
  <si>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</si>
  <si>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</si>
  <si>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</si>
  <si>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</si>
  <si>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</si>
  <si>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</si>
  <si>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</si>
  <si>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</si>
  <si>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</si>
  <si>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</si>
  <si>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</si>
  <si>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</si>
  <si>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</si>
  <si>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</si>
  <si>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</si>
  <si>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</si>
  <si>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</si>
  <si>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</si>
  <si>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</si>
  <si>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</si>
  <si>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</si>
  <si>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</si>
  <si>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</si>
  <si>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</si>
  <si>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</si>
  <si>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</si>
  <si>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</si>
  <si>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</si>
  <si>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</si>
  <si>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</si>
  <si>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</si>
  <si>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</si>
  <si>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</si>
  <si>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</si>
  <si>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</si>
  <si>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</si>
  <si>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</si>
  <si>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</si>
  <si>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</si>
  <si>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</si>
  <si>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</si>
  <si>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</si>
  <si>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</si>
  <si>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</si>
  <si>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</si>
  <si>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</si>
  <si>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</si>
  <si>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</si>
  <si>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</si>
  <si>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</si>
  <si>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</si>
  <si>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</si>
  <si>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</si>
  <si>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</si>
  <si>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</si>
  <si>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</si>
  <si>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</si>
  <si>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</si>
  <si>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</si>
  <si>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</si>
  <si>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</si>
  <si>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</si>
  <si>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</si>
  <si>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</si>
  <si>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</si>
  <si>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</si>
  <si>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</si>
  <si>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</si>
  <si>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</si>
  <si>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</si>
  <si>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</si>
  <si>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</si>
  <si>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</si>
  <si>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</si>
  <si>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</si>
  <si>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</si>
  <si>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</si>
  <si>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</si>
  <si>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</si>
  <si>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</si>
  <si>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</si>
  <si>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</si>
  <si>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</si>
  <si>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</si>
  <si>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</si>
  <si>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</si>
  <si>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</si>
  <si>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</si>
  <si>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</si>
  <si>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</si>
  <si>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</si>
  <si>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</si>
  <si>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</si>
  <si>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</si>
  <si>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</si>
  <si>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</si>
  <si>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</si>
  <si>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</si>
  <si>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</si>
  <si>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</si>
  <si>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</si>
  <si>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</si>
  <si>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</si>
  <si>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</si>
  <si>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</si>
  <si>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</si>
  <si>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</si>
  <si>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</si>
  <si>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</si>
  <si>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</si>
  <si>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</si>
  <si>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</si>
  <si>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</si>
  <si>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</si>
  <si>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</si>
  <si>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</si>
  <si>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</si>
  <si>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</si>
  <si>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</si>
  <si>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</si>
  <si>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</si>
  <si>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</si>
  <si>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</si>
  <si>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</si>
  <si>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</si>
  <si>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</si>
  <si>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</si>
  <si>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</si>
  <si>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</si>
  <si>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</si>
  <si>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</si>
  <si>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</si>
  <si>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</si>
  <si>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</si>
  <si>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</si>
  <si>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</si>
  <si>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</si>
  <si>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</si>
  <si>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</si>
  <si>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</si>
  <si>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</si>
  <si>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</si>
  <si>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</si>
  <si>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</si>
  <si>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</si>
  <si>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</si>
  <si>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</si>
  <si>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</si>
  <si>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</si>
  <si>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</si>
  <si>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</si>
  <si>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</si>
  <si>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</si>
  <si>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</si>
  <si>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</si>
  <si>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</si>
  <si>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</si>
  <si>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</si>
  <si>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</si>
  <si>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</si>
  <si>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</si>
  <si>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</si>
  <si>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</si>
  <si>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</si>
  <si>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</si>
  <si>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</si>
  <si>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</si>
  <si>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</si>
  <si>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</si>
  <si>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</si>
  <si>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</si>
  <si>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</si>
  <si>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</si>
  <si>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</si>
  <si>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</si>
  <si>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</si>
  <si>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</si>
  <si>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</si>
  <si>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</si>
  <si>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</si>
  <si>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</si>
  <si>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</si>
  <si>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</si>
  <si>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</si>
  <si>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</si>
  <si>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</si>
  <si>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</si>
  <si>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</si>
  <si>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</si>
  <si>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</si>
  <si>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</si>
  <si>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</si>
  <si>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</si>
  <si>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</si>
  <si>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</si>
  <si>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</si>
  <si>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</si>
  <si>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</si>
  <si>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</si>
  <si>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</si>
  <si>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</si>
  <si>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</si>
  <si>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</si>
  <si>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</si>
  <si>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</si>
  <si>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</si>
  <si>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</si>
  <si>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</si>
  <si>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</si>
  <si>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</si>
  <si>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</si>
  <si>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</si>
  <si>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</si>
  <si>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</si>
  <si>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</si>
  <si>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</si>
  <si>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</si>
  <si>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</si>
  <si>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</si>
  <si>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</si>
  <si>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</si>
  <si>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</si>
  <si>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</si>
  <si>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</si>
  <si>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</si>
  <si>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</si>
  <si>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</si>
  <si>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</si>
  <si>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</si>
  <si>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</si>
  <si>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</si>
  <si>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</si>
  <si>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</si>
  <si>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</si>
  <si>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</si>
  <si>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</si>
  <si>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</si>
  <si>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</si>
  <si>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</si>
  <si>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</si>
  <si>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</si>
  <si>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</si>
  <si>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</si>
  <si>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</si>
  <si>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</si>
  <si>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</si>
  <si>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</si>
  <si>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</si>
  <si>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</si>
  <si>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</si>
  <si>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</si>
  <si>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</si>
  <si>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</si>
  <si>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</si>
  <si>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</si>
  <si>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</si>
  <si>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</si>
  <si>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</si>
  <si>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</si>
  <si>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</si>
  <si>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</si>
  <si>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</si>
  <si>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</si>
  <si>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</si>
  <si>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</si>
  <si>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</si>
  <si>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</si>
  <si>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</si>
  <si>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</si>
  <si>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</si>
  <si>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</si>
  <si>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</si>
  <si>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</si>
  <si>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</si>
  <si>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</si>
  <si>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</si>
  <si>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</si>
  <si>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</si>
  <si>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</si>
  <si>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</si>
  <si>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</si>
  <si>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</si>
  <si>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</si>
  <si>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</si>
  <si>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</si>
  <si>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</si>
  <si>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</si>
  <si>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</si>
  <si>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</si>
  <si>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</si>
  <si>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</si>
  <si>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</si>
  <si>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</si>
  <si>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</si>
  <si>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</si>
  <si>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</si>
  <si>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</si>
  <si>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</si>
  <si>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</si>
  <si>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</si>
  <si>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</si>
  <si>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</si>
  <si>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</si>
  <si>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</si>
  <si>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</si>
  <si>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</si>
  <si>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</si>
  <si>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</si>
  <si>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</si>
  <si>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</si>
  <si>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</si>
  <si>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</si>
  <si>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</si>
  <si>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</si>
  <si>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</si>
  <si>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</si>
  <si>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</si>
  <si>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</si>
  <si>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</si>
  <si>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</si>
  <si>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</si>
  <si>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</si>
  <si>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</si>
  <si>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</si>
  <si>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</si>
  <si>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</si>
  <si>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</si>
  <si>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</si>
  <si>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</si>
  <si>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</si>
  <si>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</si>
  <si>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</si>
  <si>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</si>
  <si>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</si>
  <si>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</si>
  <si>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</si>
  <si>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</si>
  <si>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</si>
  <si>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</si>
  <si>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</si>
  <si>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</si>
  <si>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</si>
  <si>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</si>
  <si>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</si>
  <si>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</si>
  <si>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</si>
  <si>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</si>
  <si>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</si>
  <si>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</si>
  <si>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</si>
  <si>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</si>
  <si>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</si>
  <si>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</si>
  <si>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</si>
  <si>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</si>
  <si>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</si>
  <si>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</si>
  <si>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</si>
  <si>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</si>
  <si>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</si>
  <si>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</si>
  <si>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</si>
  <si>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</si>
  <si>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</si>
  <si>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</si>
  <si>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</si>
  <si>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</si>
  <si>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</si>
  <si>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</si>
  <si>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</si>
  <si>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</si>
  <si>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</si>
  <si>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</si>
  <si>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</si>
  <si>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</si>
  <si>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</si>
  <si>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</si>
  <si>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</si>
  <si>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</si>
  <si>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</si>
  <si>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</si>
  <si>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</si>
  <si>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</si>
  <si>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</si>
  <si>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</si>
  <si>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</si>
  <si>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</si>
  <si>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</si>
  <si>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</si>
  <si>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</si>
  <si>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</si>
  <si>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</si>
  <si>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</si>
  <si>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</si>
  <si>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</si>
  <si>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</si>
  <si>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</si>
  <si>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</si>
  <si>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</si>
  <si>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</si>
  <si>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</si>
  <si>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</si>
  <si>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</si>
  <si>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</si>
  <si>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</si>
  <si>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</si>
  <si>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</si>
  <si>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</si>
  <si>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</si>
  <si>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</si>
  <si>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</si>
  <si>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</si>
  <si>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</si>
  <si>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</si>
  <si>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</si>
  <si>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</si>
  <si>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</si>
  <si>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</si>
  <si>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</si>
  <si>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</si>
  <si>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</si>
  <si>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</si>
  <si>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</si>
  <si>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</si>
  <si>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</si>
  <si>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</si>
  <si>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</si>
  <si>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</si>
  <si>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</si>
  <si>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</si>
  <si>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</si>
  <si>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</si>
  <si>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</si>
  <si>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</si>
  <si>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</si>
  <si>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</si>
  <si>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</si>
  <si>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</si>
  <si>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</si>
  <si>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</si>
  <si>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</si>
  <si>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</si>
  <si>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</si>
  <si>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</si>
  <si>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</si>
  <si>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</si>
  <si>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</si>
  <si>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</si>
  <si>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</si>
  <si>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</si>
  <si>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</si>
  <si>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</si>
  <si>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</si>
  <si>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</si>
  <si>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</si>
  <si>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</si>
  <si>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</si>
  <si>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</si>
  <si>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</si>
  <si>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</si>
  <si>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</si>
  <si>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</si>
  <si>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</si>
  <si>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</si>
  <si>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</si>
  <si>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</si>
  <si>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</si>
  <si>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</si>
  <si>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</si>
  <si>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</si>
  <si>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</si>
  <si>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</si>
  <si>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</si>
  <si>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</si>
  <si>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</si>
  <si>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</si>
  <si>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</si>
  <si>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</si>
  <si>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</si>
  <si>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</si>
  <si>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</si>
  <si>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</si>
  <si>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</si>
  <si>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</si>
  <si>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</si>
  <si>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</si>
  <si>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</si>
  <si>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</si>
  <si>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</si>
  <si>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</si>
  <si>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</si>
  <si>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</si>
  <si>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</si>
  <si>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</si>
  <si>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</si>
  <si>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</si>
  <si>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</si>
  <si>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</si>
  <si>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</si>
  <si>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</si>
  <si>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</si>
  <si>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</si>
  <si>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</si>
  <si>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</si>
  <si>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</si>
  <si>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</si>
  <si>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</si>
  <si>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</si>
  <si>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</si>
  <si>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</si>
  <si>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</si>
  <si>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</si>
  <si>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</si>
  <si>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</si>
  <si>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</si>
  <si>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</si>
  <si>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</si>
  <si>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</si>
  <si>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</si>
  <si>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</si>
  <si>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</si>
  <si>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</si>
  <si>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</si>
  <si>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</si>
  <si>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</si>
  <si>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</si>
  <si>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</si>
  <si>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</si>
  <si>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</si>
  <si>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</si>
  <si>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</si>
  <si>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</si>
  <si>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</si>
  <si>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</si>
  <si>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</si>
  <si>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</si>
  <si>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</si>
  <si>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</si>
  <si>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</si>
  <si>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</si>
  <si>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</si>
  <si>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</si>
  <si>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</si>
  <si>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</si>
  <si>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</si>
  <si>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</si>
  <si>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</si>
  <si>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</si>
  <si>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</si>
  <si>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</si>
  <si>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</si>
  <si>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</si>
  <si>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</si>
  <si>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</si>
  <si>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</si>
  <si>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</si>
  <si>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</si>
  <si>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</si>
  <si>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</si>
  <si>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</si>
  <si>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</si>
  <si>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</si>
  <si>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</si>
  <si>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</si>
  <si>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</si>
  <si>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</si>
  <si>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</si>
  <si>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</si>
  <si>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</si>
  <si>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</si>
  <si>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</si>
  <si>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</si>
  <si>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</si>
  <si>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</si>
  <si>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</si>
  <si>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</si>
  <si>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</si>
  <si>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</si>
  <si>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</si>
  <si>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</si>
  <si>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</si>
  <si>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</si>
  <si>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</si>
  <si>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</si>
  <si>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</si>
  <si>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</si>
  <si>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</si>
  <si>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</si>
  <si>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</si>
  <si>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</si>
  <si>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</si>
  <si>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</si>
  <si>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</si>
  <si>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</si>
  <si>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</si>
  <si>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</si>
  <si>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</si>
  <si>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</si>
  <si>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</si>
  <si>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</si>
  <si>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</si>
  <si>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</si>
  <si>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</si>
  <si>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</si>
  <si>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</si>
  <si>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</si>
  <si>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</si>
  <si>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</si>
  <si>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</si>
  <si>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</si>
  <si>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</si>
  <si>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</si>
  <si>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</si>
  <si>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</si>
  <si>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</si>
  <si>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</si>
  <si>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</si>
  <si>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</si>
  <si>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</si>
  <si>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</si>
  <si>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</si>
  <si>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</si>
  <si>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</si>
  <si>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</si>
  <si>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</si>
  <si>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</si>
  <si>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</si>
  <si>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</si>
  <si>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</si>
  <si>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</si>
  <si>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</si>
  <si>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</si>
  <si>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</si>
  <si>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</si>
  <si>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</si>
  <si>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</si>
  <si>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</si>
  <si>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</si>
  <si>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</si>
  <si>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</si>
  <si>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</si>
  <si>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</si>
  <si>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</si>
  <si>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</si>
  <si>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</si>
  <si>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</si>
  <si>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</si>
  <si>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</si>
  <si>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</si>
  <si>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</si>
  <si>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</si>
  <si>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</si>
  <si>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</si>
  <si>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</si>
  <si>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</si>
  <si>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</si>
  <si>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</si>
  <si>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</si>
  <si>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</si>
  <si>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</si>
  <si>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</si>
  <si>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</si>
  <si>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</si>
  <si>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</si>
  <si>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</si>
  <si>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</si>
  <si>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</si>
  <si>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</si>
  <si>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</si>
  <si>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</si>
  <si>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</si>
  <si>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</si>
  <si>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</si>
  <si>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</si>
  <si>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</si>
  <si>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</si>
  <si>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</si>
  <si>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</si>
  <si>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</si>
  <si>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</si>
  <si>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</si>
  <si>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</si>
  <si>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</si>
  <si>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</si>
  <si>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</si>
  <si>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</si>
  <si>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</si>
  <si>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</si>
  <si>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</si>
  <si>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</si>
  <si>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</si>
  <si>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</si>
  <si>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</si>
  <si>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</si>
  <si>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</si>
  <si>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</si>
  <si>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</si>
  <si>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</si>
  <si>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</si>
  <si>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</si>
  <si>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</si>
  <si>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</si>
  <si>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</si>
  <si>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</si>
  <si>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</si>
  <si>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</si>
  <si>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</si>
  <si>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</si>
  <si>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</si>
  <si>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</si>
  <si>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</si>
  <si>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</si>
  <si>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</si>
  <si>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</si>
  <si>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</si>
  <si>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</si>
  <si>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</si>
  <si>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</si>
  <si>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</si>
  <si>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</si>
  <si>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</si>
  <si>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</si>
  <si>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</si>
  <si>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</si>
  <si>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</si>
  <si>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</si>
  <si>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</si>
  <si>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</si>
  <si>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</si>
  <si>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</si>
  <si>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</si>
  <si>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</si>
  <si>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</si>
  <si>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</si>
  <si>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</si>
  <si>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</si>
  <si>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</si>
  <si>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</si>
  <si>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</si>
  <si>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</si>
  <si>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</si>
  <si>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</si>
  <si>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</si>
  <si>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</si>
  <si>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</si>
  <si>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</si>
  <si>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</si>
  <si>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</si>
  <si>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</si>
  <si>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</si>
  <si>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</si>
  <si>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</si>
  <si>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</si>
  <si>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</si>
  <si>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</si>
  <si>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</si>
  <si>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</si>
  <si>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</si>
  <si>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</si>
  <si>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</si>
  <si>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</si>
  <si>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</si>
  <si>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</si>
  <si>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</si>
  <si>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</si>
  <si>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</si>
  <si>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</si>
  <si>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</si>
  <si>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</si>
  <si>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</si>
  <si>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</si>
  <si>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</si>
  <si>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</si>
  <si>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</si>
  <si>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</si>
  <si>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</si>
  <si>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</si>
  <si>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</si>
  <si>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</si>
  <si>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</si>
  <si>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</si>
  <si>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</si>
  <si>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</si>
  <si>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</si>
  <si>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</si>
  <si>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</si>
  <si>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</si>
  <si>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</si>
  <si>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</si>
  <si>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</si>
  <si>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</si>
  <si>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</si>
  <si>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</si>
  <si>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</si>
  <si>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</si>
  <si>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</si>
  <si>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</si>
  <si>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</si>
  <si>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</si>
  <si>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</si>
  <si>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</si>
  <si>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</si>
  <si>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</si>
  <si>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</si>
  <si>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</si>
  <si>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</si>
  <si>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</si>
  <si>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</si>
  <si>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</si>
  <si>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</si>
  <si>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</si>
  <si>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</si>
  <si>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</si>
  <si>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</si>
  <si>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</si>
  <si>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</si>
  <si>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</si>
  <si>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</si>
  <si>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</si>
  <si>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</si>
  <si>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</si>
  <si>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</si>
  <si>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</si>
  <si>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</si>
  <si>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</si>
  <si>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</si>
  <si>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</si>
  <si>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</si>
  <si>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</si>
  <si>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</si>
  <si>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</si>
  <si>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</si>
  <si>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</si>
  <si>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</si>
  <si>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</si>
  <si>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</si>
  <si>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</si>
  <si>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</si>
  <si>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</si>
  <si>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</si>
  <si>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</si>
  <si>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</si>
  <si>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</si>
  <si>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</si>
  <si>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</si>
  <si>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</si>
  <si>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</si>
  <si>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</si>
  <si>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</si>
  <si>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</si>
  <si>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</si>
  <si>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</si>
  <si>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</si>
  <si>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</si>
  <si>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</si>
  <si>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</si>
  <si>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</si>
  <si>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</si>
  <si>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</si>
  <si>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</si>
  <si>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</si>
  <si>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</si>
  <si>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</si>
  <si>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</si>
  <si>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</si>
  <si>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</si>
  <si>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</si>
  <si>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</si>
  <si>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</si>
  <si>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</si>
  <si>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</si>
  <si>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</si>
  <si>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</si>
  <si>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</si>
  <si>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</si>
  <si>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</si>
  <si>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</si>
  <si>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</si>
  <si>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</si>
  <si>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</si>
  <si>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</si>
  <si>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</si>
  <si>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</si>
  <si>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</si>
  <si>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</si>
  <si>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</si>
  <si>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</si>
  <si>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</si>
  <si>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</si>
  <si>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</si>
  <si>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</si>
  <si>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</si>
  <si>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</si>
  <si>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</si>
  <si>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</si>
  <si>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</si>
  <si>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</si>
  <si>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</si>
  <si>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</si>
  <si>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</si>
  <si>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</si>
  <si>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</si>
  <si>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</si>
  <si>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</si>
  <si>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</si>
  <si>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</si>
  <si>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</si>
  <si>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</si>
  <si>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</si>
  <si>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</si>
  <si>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</si>
  <si>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</si>
  <si>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</si>
  <si>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</si>
  <si>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</si>
  <si>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</si>
  <si>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</si>
  <si>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</si>
  <si>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</si>
  <si>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</si>
  <si>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</si>
  <si>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</si>
  <si>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</si>
  <si>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</si>
  <si>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</si>
  <si>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</si>
  <si>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</si>
  <si>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</si>
  <si>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</si>
  <si>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</si>
  <si>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</si>
  <si>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</si>
  <si>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</si>
  <si>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</si>
  <si>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</si>
  <si>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</si>
  <si>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</si>
  <si>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</si>
  <si>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</si>
  <si>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</si>
  <si>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</si>
  <si>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</si>
  <si>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</si>
  <si>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</si>
  <si>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</si>
  <si>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</si>
  <si>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</si>
  <si>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</si>
  <si>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</si>
  <si>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</si>
  <si>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</si>
  <si>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</si>
  <si>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</si>
  <si>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</si>
  <si>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</si>
  <si>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</si>
  <si>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</si>
  <si>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</si>
  <si>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</si>
  <si>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</si>
  <si>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</si>
  <si>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</si>
  <si>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</si>
  <si>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</si>
  <si>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</si>
  <si>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</si>
  <si>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</si>
  <si>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</si>
  <si>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</si>
  <si>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</si>
  <si>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</si>
  <si>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</si>
  <si>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</si>
  <si>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</si>
  <si>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</si>
  <si>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</si>
  <si>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</si>
  <si>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</si>
  <si>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</si>
  <si>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</si>
  <si>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</si>
  <si>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</si>
  <si>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</si>
  <si>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</si>
  <si>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</si>
  <si>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</si>
  <si>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</si>
  <si>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</si>
  <si>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</si>
  <si>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</si>
  <si>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</si>
  <si>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</si>
  <si>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</si>
  <si>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</si>
  <si>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</si>
  <si>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</si>
  <si>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</si>
  <si>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</si>
  <si>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</si>
  <si>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</si>
  <si>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</si>
  <si>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</si>
  <si>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</si>
  <si>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</si>
  <si>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</si>
  <si>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</si>
  <si>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</si>
  <si>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</si>
  <si>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</si>
  <si>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</si>
  <si>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</si>
  <si>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</si>
  <si>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</si>
  <si>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</si>
  <si>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</si>
  <si>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</si>
  <si>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</si>
  <si>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</si>
  <si>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</si>
  <si>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</si>
  <si>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</si>
  <si>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</si>
  <si>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</si>
  <si>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</si>
  <si>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</si>
  <si>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</si>
  <si>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</si>
  <si>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</si>
  <si>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</si>
  <si>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</si>
  <si>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</si>
  <si>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</si>
  <si>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</si>
  <si>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</si>
  <si>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</si>
  <si>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</si>
  <si>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</si>
  <si>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</si>
  <si>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</si>
  <si>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</si>
  <si>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</si>
  <si>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</si>
  <si>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</si>
  <si>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</si>
  <si>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</si>
  <si>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</si>
  <si>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</si>
  <si>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</si>
  <si>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</si>
  <si>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</si>
  <si>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</si>
  <si>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</si>
  <si>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</si>
  <si>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</si>
  <si>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</si>
  <si>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</si>
  <si>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</si>
  <si>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</si>
  <si>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</si>
  <si>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</si>
  <si>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</si>
  <si>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</si>
  <si>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</si>
  <si>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</si>
  <si>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</si>
  <si>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</si>
  <si>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</si>
  <si>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</si>
  <si>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</si>
  <si>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</si>
  <si>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</si>
  <si>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</si>
  <si>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</si>
  <si>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</si>
  <si>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</si>
  <si>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</si>
  <si>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</si>
  <si>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</si>
  <si>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</si>
  <si>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</si>
  <si>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</si>
  <si>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</si>
  <si>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</si>
  <si>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</si>
  <si>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</si>
  <si>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</si>
  <si>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</si>
  <si>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</si>
  <si>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</si>
  <si>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</si>
  <si>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</si>
  <si>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</si>
  <si>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</si>
  <si>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</si>
  <si>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</si>
  <si>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</si>
  <si>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</si>
  <si>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</si>
  <si>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</si>
  <si>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</si>
  <si>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</si>
  <si>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</si>
  <si>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</si>
  <si>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</si>
  <si>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</si>
  <si>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</si>
  <si>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</si>
  <si>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</si>
  <si>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</si>
  <si>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</si>
  <si>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</si>
  <si>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</si>
  <si>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</si>
  <si>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</si>
  <si>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</si>
  <si>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</si>
  <si>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</si>
  <si>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</si>
  <si>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</si>
  <si>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</si>
  <si>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</si>
  <si>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</si>
  <si>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</si>
  <si>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</si>
  <si>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</si>
  <si>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</si>
  <si>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</si>
  <si>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</si>
  <si>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</si>
  <si>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</si>
  <si>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</si>
  <si>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</si>
  <si>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</si>
  <si>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</si>
  <si>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</si>
  <si>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</si>
  <si>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</si>
  <si>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</si>
  <si>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</si>
  <si>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</si>
  <si>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</si>
  <si>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</si>
  <si>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</si>
  <si>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</si>
  <si>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</si>
  <si>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</si>
  <si>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</si>
  <si>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</si>
  <si>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</si>
  <si>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</si>
  <si>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</si>
  <si>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</si>
  <si>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</si>
  <si>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</si>
  <si>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</si>
  <si>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</si>
  <si>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</si>
  <si>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</si>
  <si>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</si>
  <si>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</si>
  <si>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</si>
  <si>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</si>
  <si>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</si>
  <si>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</si>
  <si>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</si>
  <si>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</si>
  <si>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</si>
  <si>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</si>
  <si>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</si>
  <si>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</si>
  <si>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</si>
  <si>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</si>
  <si>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</si>
  <si>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</si>
  <si>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</si>
  <si>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</si>
  <si>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</si>
  <si>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</si>
  <si>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</si>
  <si>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</si>
  <si>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</si>
  <si>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</si>
  <si>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</si>
  <si>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</si>
  <si>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</si>
  <si>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</si>
  <si>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</si>
  <si>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</si>
  <si>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</si>
  <si>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</si>
  <si>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</si>
  <si>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</si>
  <si>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</si>
  <si>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</si>
  <si>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</si>
  <si>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</si>
  <si>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</si>
  <si>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</si>
  <si>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</si>
  <si>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</si>
  <si>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</si>
  <si>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</si>
  <si>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</si>
  <si>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</si>
  <si>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</si>
  <si>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</si>
  <si>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</si>
  <si>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</si>
  <si>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</si>
  <si>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</si>
  <si>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</si>
  <si>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</si>
  <si>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</si>
  <si>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</si>
  <si>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</si>
  <si>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</si>
  <si>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</si>
  <si>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</si>
  <si>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</si>
  <si>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</si>
  <si>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</si>
  <si>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</si>
  <si>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</si>
  <si>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</si>
  <si>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</si>
  <si>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</si>
  <si>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</si>
  <si>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</si>
  <si>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</si>
  <si>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</si>
  <si>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</si>
  <si>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</si>
  <si>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</si>
  <si>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</si>
  <si>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</si>
  <si>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</si>
  <si>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</si>
  <si>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</si>
  <si>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</si>
  <si>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</si>
  <si>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</si>
  <si>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</si>
  <si>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</si>
  <si>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</si>
  <si>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</si>
  <si>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</si>
  <si>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</si>
  <si>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</si>
  <si>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</si>
  <si>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</si>
  <si>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</si>
  <si>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</si>
  <si>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</si>
  <si>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</si>
  <si>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</si>
  <si>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</si>
  <si>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</si>
  <si>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</si>
  <si>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</si>
  <si>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</si>
  <si>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</si>
  <si>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</si>
  <si>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</si>
  <si>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</si>
  <si>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</si>
  <si>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</si>
  <si>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</si>
  <si>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</si>
  <si>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</si>
  <si>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</si>
  <si>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</si>
  <si>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</si>
  <si>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</si>
  <si>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</si>
  <si>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</si>
  <si>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</si>
  <si>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</si>
  <si>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</si>
  <si>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</si>
  <si>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</si>
  <si>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</si>
  <si>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</si>
  <si>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</si>
  <si>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</si>
  <si>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</si>
  <si>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</si>
  <si>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</si>
  <si>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</si>
  <si>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</si>
  <si>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</si>
  <si>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</si>
  <si>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</si>
  <si>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</si>
  <si>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</si>
  <si>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</si>
  <si>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</si>
  <si>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</si>
  <si>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</si>
  <si>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</si>
  <si>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</si>
  <si>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</si>
  <si>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</si>
  <si>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</si>
  <si>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</si>
  <si>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</si>
  <si>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</si>
  <si>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</si>
  <si>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</si>
  <si>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</si>
  <si>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</si>
  <si>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</si>
  <si>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</si>
  <si>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</si>
  <si>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</si>
  <si>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</si>
  <si>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</si>
  <si>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</si>
  <si>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</si>
  <si>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</si>
  <si>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</si>
  <si>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</si>
  <si>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</si>
  <si>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</si>
  <si>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</si>
  <si>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</si>
  <si>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</si>
  <si>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</si>
  <si>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</si>
  <si>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</si>
  <si>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</si>
  <si>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</si>
  <si>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</si>
  <si>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</si>
  <si>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</si>
  <si>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</si>
  <si>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</si>
  <si>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</si>
  <si>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</si>
  <si>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</si>
  <si>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</si>
  <si>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</si>
  <si>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</si>
  <si>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</si>
  <si>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</si>
  <si>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</si>
  <si>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</si>
  <si>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</si>
  <si>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</si>
  <si>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</si>
  <si>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</si>
  <si>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</si>
  <si>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</si>
  <si>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</si>
  <si>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</si>
  <si>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</si>
  <si>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</si>
  <si>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</si>
  <si>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</si>
  <si>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</si>
  <si>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</si>
  <si>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</si>
  <si>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</si>
  <si>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</si>
  <si>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</si>
  <si>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</si>
  <si>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</si>
  <si>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</si>
  <si>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</si>
  <si>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</si>
  <si>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</si>
  <si>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</si>
  <si>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</si>
  <si>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</si>
  <si>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</si>
  <si>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</si>
  <si>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</si>
  <si>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</si>
  <si>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</si>
  <si>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</si>
  <si>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</si>
  <si>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</si>
  <si>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</si>
  <si>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</si>
  <si>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</si>
  <si>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</si>
  <si>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</si>
  <si>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</si>
  <si>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</si>
  <si>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</si>
  <si>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</si>
  <si>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</si>
  <si>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</si>
  <si>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</si>
  <si>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</si>
  <si>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</si>
  <si>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</si>
  <si>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</si>
  <si>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</si>
  <si>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</si>
  <si>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</si>
  <si>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</si>
  <si>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</si>
  <si>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</si>
  <si>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</si>
  <si>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</si>
  <si>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</si>
  <si>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</si>
  <si>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</si>
  <si>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</si>
  <si>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</si>
  <si>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</si>
  <si>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</si>
  <si>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</si>
  <si>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</si>
  <si>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</si>
  <si>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</si>
  <si>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</si>
  <si>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</si>
  <si>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</si>
  <si>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</si>
  <si>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</si>
  <si>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</si>
  <si>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</si>
  <si>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</si>
  <si>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</si>
  <si>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</si>
  <si>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</si>
  <si>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</si>
  <si>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</si>
  <si>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</si>
  <si>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</si>
  <si>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</si>
  <si>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</si>
  <si>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</si>
  <si>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</si>
  <si>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</si>
  <si>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</si>
  <si>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</si>
  <si>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</si>
  <si>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</si>
  <si>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</si>
  <si>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</si>
  <si>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</si>
  <si>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</si>
  <si>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</si>
  <si>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</si>
  <si>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</si>
  <si>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</si>
  <si>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</si>
  <si>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</si>
  <si>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</si>
  <si>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</si>
  <si>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</si>
  <si>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</si>
  <si>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</si>
  <si>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</si>
  <si>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</si>
  <si>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</si>
  <si>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</si>
  <si>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</si>
  <si>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</si>
  <si>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</si>
  <si>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</si>
  <si>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</si>
  <si>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</si>
  <si>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</si>
  <si>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</si>
  <si>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</si>
  <si>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</si>
  <si>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</si>
  <si>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</si>
  <si>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</si>
  <si>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</si>
  <si>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</si>
  <si>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</si>
  <si>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</si>
  <si>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</si>
  <si>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</si>
  <si>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</si>
  <si>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</si>
  <si>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</si>
  <si>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</si>
  <si>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</si>
  <si>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</si>
  <si>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</si>
  <si>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</si>
  <si>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</si>
  <si>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</si>
  <si>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</si>
  <si>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</si>
  <si>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</si>
  <si>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</si>
  <si>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</si>
  <si>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</si>
  <si>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</si>
  <si>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</si>
  <si>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</si>
  <si>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</si>
  <si>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</si>
  <si>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</si>
  <si>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</si>
  <si>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</si>
  <si>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</si>
  <si>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</si>
  <si>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</si>
  <si>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</si>
  <si>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</si>
  <si>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</si>
  <si>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</si>
  <si>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</si>
  <si>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</si>
  <si>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</si>
  <si>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</si>
  <si>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</si>
  <si>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</si>
  <si>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</si>
  <si>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</si>
  <si>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</si>
  <si>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</si>
  <si>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</si>
  <si>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</si>
  <si>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</si>
  <si>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</si>
  <si>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</si>
  <si>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</si>
  <si>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</si>
  <si>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</si>
  <si>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</si>
  <si>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</si>
  <si>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</si>
  <si>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</si>
  <si>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</si>
  <si>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</si>
  <si>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</si>
  <si>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</si>
  <si>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</si>
  <si>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</si>
  <si>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</si>
  <si>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</si>
  <si>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</si>
  <si>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</si>
  <si>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</si>
  <si>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</si>
  <si>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</si>
  <si>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</si>
  <si>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</si>
  <si>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</si>
  <si>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</si>
  <si>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</si>
  <si>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</si>
  <si>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</si>
  <si>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</si>
  <si>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</si>
  <si>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</si>
  <si>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</si>
  <si>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</si>
  <si>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</si>
  <si>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</si>
  <si>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</si>
  <si>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</si>
  <si>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</si>
  <si>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</si>
  <si>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</si>
  <si>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</si>
  <si>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</si>
  <si>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</si>
  <si>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</si>
  <si>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</si>
  <si>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</si>
  <si>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</si>
  <si>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</si>
  <si>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</si>
  <si>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</si>
  <si>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</si>
  <si>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</si>
  <si>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</si>
  <si>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</si>
  <si>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</si>
  <si>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</si>
  <si>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</si>
  <si>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</si>
  <si>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</si>
  <si>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</si>
  <si>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</si>
  <si>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</si>
  <si>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</si>
  <si>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</si>
  <si>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</si>
  <si>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</si>
  <si>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</si>
  <si>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</si>
  <si>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</si>
  <si>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</si>
  <si>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</si>
  <si>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</si>
  <si>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</si>
  <si>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</si>
  <si>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</si>
  <si>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</si>
  <si>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</si>
  <si>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</si>
  <si>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</si>
  <si>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</si>
  <si>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</si>
  <si>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</si>
  <si>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</si>
  <si>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</si>
  <si>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</si>
  <si>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</si>
  <si>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</si>
  <si>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</si>
  <si>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</si>
  <si>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</si>
  <si>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</si>
  <si>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</si>
  <si>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</si>
  <si>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</si>
  <si>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</si>
  <si>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</si>
  <si>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</si>
  <si>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</si>
  <si>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</si>
  <si>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</si>
  <si>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</si>
  <si>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</si>
  <si>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</si>
  <si>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</si>
  <si>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</si>
  <si>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</si>
  <si>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</si>
  <si>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</si>
  <si>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</si>
  <si>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</si>
  <si>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</si>
  <si>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</si>
  <si>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</si>
  <si>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</si>
  <si>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</si>
  <si>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</si>
  <si>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</si>
  <si>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</si>
  <si>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</si>
  <si>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</si>
  <si>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</si>
  <si>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</si>
  <si>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</si>
  <si>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</si>
  <si>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</si>
  <si>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</si>
  <si>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</si>
  <si>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</si>
  <si>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</si>
  <si>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</si>
  <si>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</si>
  <si>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</si>
  <si>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</si>
  <si>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</si>
  <si>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</si>
  <si>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</si>
  <si>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</si>
  <si>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</si>
  <si>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</si>
  <si>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</si>
  <si>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</si>
  <si>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</si>
  <si>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</si>
  <si>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</si>
  <si>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</si>
  <si>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</si>
  <si>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</si>
  <si>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</si>
  <si>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</si>
  <si>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</si>
  <si>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</si>
  <si>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</si>
  <si>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</si>
  <si>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</si>
  <si>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</si>
  <si>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</si>
  <si>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</si>
  <si>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</si>
  <si>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</si>
  <si>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</si>
  <si>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</si>
  <si>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</si>
  <si>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</si>
  <si>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</si>
  <si>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</si>
  <si>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</si>
  <si>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</si>
  <si>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</si>
  <si>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</si>
  <si>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</si>
  <si>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</si>
  <si>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</si>
  <si>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</si>
  <si>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</si>
  <si>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</si>
  <si>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</si>
  <si>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</si>
  <si>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</si>
  <si>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</si>
  <si>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</si>
  <si>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</si>
  <si>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</si>
  <si>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</si>
  <si>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</si>
  <si>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</si>
  <si>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</si>
  <si>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</si>
  <si>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</si>
  <si>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</si>
  <si>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</si>
  <si>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</si>
  <si>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</si>
  <si>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</si>
  <si>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</si>
  <si>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</si>
  <si>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</si>
  <si>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</si>
  <si>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</si>
  <si>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</si>
  <si>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</si>
  <si>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</si>
  <si>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</si>
  <si>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</si>
  <si>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</si>
  <si>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</si>
  <si>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</si>
  <si>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</si>
  <si>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</si>
  <si>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</si>
  <si>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</si>
  <si>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</si>
  <si>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</si>
  <si>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</si>
  <si>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</si>
  <si>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</si>
  <si>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</si>
  <si>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</si>
  <si>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</si>
  <si>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</si>
  <si>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</si>
  <si>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</si>
  <si>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</si>
  <si>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</si>
  <si>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</si>
  <si>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</si>
  <si>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</si>
  <si>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</si>
  <si>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</si>
  <si>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</si>
  <si>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</si>
  <si>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</si>
  <si>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</si>
  <si>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</si>
  <si>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</si>
  <si>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</si>
  <si>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</si>
  <si>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</si>
  <si>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</si>
  <si>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</si>
  <si>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</si>
  <si>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</si>
  <si>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</si>
  <si>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</si>
  <si>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</si>
  <si>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</si>
  <si>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</si>
  <si>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</si>
  <si>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</si>
  <si>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</si>
  <si>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</si>
  <si>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</si>
  <si>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</si>
  <si>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</si>
  <si>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</si>
  <si>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</si>
  <si>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</si>
  <si>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</si>
  <si>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</si>
  <si>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</si>
  <si>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</si>
  <si>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</si>
  <si>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</si>
  <si>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</si>
  <si>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</si>
  <si>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</si>
  <si>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</si>
  <si>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</si>
  <si>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</si>
  <si>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</si>
  <si>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</si>
  <si>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</si>
  <si>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</si>
  <si>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</si>
  <si>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</si>
  <si>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</si>
  <si>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</si>
  <si>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</si>
  <si>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</si>
  <si>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</si>
  <si>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</si>
  <si>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</si>
  <si>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</si>
  <si>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</si>
  <si>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</si>
  <si>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</si>
  <si>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</si>
  <si>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</si>
  <si>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</si>
  <si>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</si>
  <si>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</si>
  <si>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</si>
  <si>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</si>
  <si>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</si>
  <si>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</si>
  <si>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</si>
  <si>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</si>
  <si>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</si>
  <si>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</si>
  <si>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</si>
  <si>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</si>
  <si>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</si>
  <si>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</si>
  <si>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</si>
  <si>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</si>
  <si>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</si>
  <si>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</si>
  <si>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</si>
  <si>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</si>
  <si>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</si>
  <si>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</si>
  <si>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</si>
  <si>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</si>
  <si>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</si>
  <si>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</si>
  <si>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</si>
  <si>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</si>
  <si>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</si>
  <si>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</si>
  <si>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</si>
  <si>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</si>
  <si>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</si>
  <si>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</si>
  <si>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</si>
  <si>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</si>
  <si>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</si>
  <si>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</si>
  <si>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</si>
  <si>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</si>
  <si>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</si>
  <si>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</si>
  <si>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</si>
  <si>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</si>
  <si>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</si>
  <si>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</si>
  <si>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</si>
  <si>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</si>
  <si>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</si>
  <si>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</si>
  <si>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</si>
  <si>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</si>
  <si>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</si>
  <si>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</si>
  <si>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</si>
  <si>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</si>
  <si>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</si>
  <si>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</si>
  <si>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</si>
  <si>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</si>
  <si>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</si>
  <si>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</si>
  <si>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</si>
  <si>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</si>
  <si>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</si>
  <si>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</si>
  <si>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</si>
  <si>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</si>
  <si>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</si>
  <si>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</si>
  <si>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</si>
  <si>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</si>
  <si>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</si>
  <si>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</si>
  <si>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</si>
  <si>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</si>
  <si>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</si>
  <si>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</si>
  <si>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</si>
  <si>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</si>
  <si>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</si>
  <si>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</si>
  <si>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</si>
  <si>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</si>
  <si>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</si>
  <si>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</si>
  <si>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</si>
  <si>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</si>
  <si>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</si>
  <si>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</si>
  <si>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</si>
  <si>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</si>
  <si>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</si>
  <si>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</si>
  <si>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</si>
  <si>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</si>
  <si>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</si>
  <si>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</si>
  <si>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</si>
  <si>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</si>
  <si>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</si>
  <si>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</si>
  <si>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</si>
  <si>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</si>
  <si>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</si>
  <si>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</si>
  <si>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</si>
  <si>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</si>
  <si>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</si>
  <si>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</si>
  <si>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</si>
  <si>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</si>
  <si>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</si>
  <si>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</si>
  <si>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</si>
  <si>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</si>
  <si>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</si>
  <si>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</si>
  <si>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</si>
  <si>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</si>
  <si>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</si>
  <si>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</si>
  <si>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</si>
  <si>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</si>
  <si>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</si>
  <si>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</si>
  <si>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</si>
  <si>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</si>
  <si>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</si>
  <si>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</si>
  <si>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</si>
  <si>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</si>
  <si>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</si>
  <si>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</si>
  <si>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</si>
  <si>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</si>
  <si>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</si>
  <si>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</si>
  <si>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</si>
  <si>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</si>
  <si>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</si>
  <si>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</si>
  <si>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</si>
  <si>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</si>
  <si>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</si>
  <si>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</si>
  <si>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</si>
  <si>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</si>
  <si>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</si>
  <si>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</si>
  <si>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</si>
  <si>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</si>
  <si>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</si>
  <si>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</si>
  <si>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</si>
  <si>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</si>
  <si>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</si>
  <si>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</si>
  <si>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</si>
  <si>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</si>
  <si>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</si>
  <si>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</si>
  <si>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</si>
  <si>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</si>
  <si>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</si>
  <si>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</si>
  <si>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</si>
  <si>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</si>
  <si>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</si>
  <si>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</si>
  <si>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</si>
  <si>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</si>
  <si>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</si>
  <si>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</si>
  <si>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</si>
  <si>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</si>
  <si>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</si>
  <si>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</si>
  <si>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</si>
  <si>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</si>
  <si>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</si>
  <si>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</si>
  <si>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</si>
  <si>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</si>
  <si>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</si>
  <si>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</si>
  <si>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</si>
  <si>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</si>
  <si>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</si>
  <si>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</si>
  <si>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</si>
  <si>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</si>
  <si>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</si>
  <si>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</si>
  <si>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</si>
  <si>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</si>
  <si>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</si>
  <si>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</si>
  <si>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</si>
  <si>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</si>
  <si>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</si>
  <si>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</si>
  <si>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</si>
  <si>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</si>
  <si>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</si>
  <si>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</si>
  <si>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</si>
  <si>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</si>
  <si>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</si>
  <si>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</si>
  <si>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</si>
  <si>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</si>
  <si>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</si>
  <si>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</si>
  <si>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</si>
  <si>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</si>
  <si>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</si>
  <si>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</si>
  <si>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</si>
  <si>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</si>
  <si>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</si>
  <si>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</si>
  <si>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</si>
  <si>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</si>
  <si>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</si>
  <si>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</si>
  <si>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</si>
  <si>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</si>
  <si>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</si>
  <si>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</si>
  <si>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</si>
  <si>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</si>
  <si>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</si>
  <si>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</si>
  <si>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</si>
  <si>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</si>
  <si>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</si>
  <si>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</si>
  <si>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</si>
  <si>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</si>
  <si>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</si>
  <si>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</si>
  <si>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</si>
  <si>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</si>
  <si>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</si>
  <si>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</si>
  <si>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</si>
  <si>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</si>
  <si>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</si>
  <si>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</si>
  <si>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</si>
  <si>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</si>
  <si>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</si>
  <si>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</si>
  <si>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</si>
  <si>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</si>
  <si>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</si>
  <si>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</si>
  <si>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</si>
  <si>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</si>
  <si>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</si>
  <si>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</si>
  <si>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</si>
  <si>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</si>
  <si>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</si>
  <si>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</si>
  <si>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</si>
  <si>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</si>
  <si>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</si>
  <si>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</si>
  <si>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</si>
  <si>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</si>
  <si>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</si>
  <si>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</si>
  <si>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</si>
  <si>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</si>
  <si>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</si>
  <si>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</si>
  <si>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</si>
  <si>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</si>
  <si>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</si>
  <si>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</si>
  <si>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</si>
  <si>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</si>
  <si>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</si>
  <si>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</si>
  <si>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</si>
  <si>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</si>
  <si>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</si>
  <si>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</si>
  <si>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</si>
  <si>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</si>
  <si>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</si>
  <si>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</si>
  <si>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</si>
  <si>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</si>
  <si>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</si>
  <si>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</si>
  <si>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</si>
  <si>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</si>
  <si>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</si>
  <si>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</si>
  <si>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</si>
  <si>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</si>
  <si>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</si>
  <si>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</si>
  <si>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</si>
  <si>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</si>
  <si>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</si>
  <si>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</si>
  <si>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</si>
  <si>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</si>
  <si>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</si>
  <si>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</si>
  <si>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</si>
  <si>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</si>
  <si>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</si>
  <si>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</si>
  <si>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</si>
  <si>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</si>
  <si>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</si>
  <si>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</si>
  <si>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</si>
  <si>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</si>
  <si>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</si>
  <si>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</si>
  <si>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</si>
  <si>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</si>
  <si>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</si>
  <si>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</si>
  <si>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</si>
  <si>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</si>
  <si>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</si>
  <si>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</si>
  <si>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</si>
  <si>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</si>
  <si>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</si>
  <si>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</si>
  <si>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</si>
  <si>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</si>
  <si>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</si>
  <si>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</si>
  <si>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</si>
  <si>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</si>
  <si>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</si>
  <si>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</si>
  <si>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</si>
  <si>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</si>
  <si>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</si>
  <si>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</si>
  <si>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</si>
  <si>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</si>
  <si>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</si>
  <si>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</si>
  <si>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</si>
  <si>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</si>
  <si>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</si>
  <si>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</si>
  <si>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</si>
  <si>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</si>
  <si>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</si>
  <si>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</si>
  <si>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</si>
  <si>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</si>
  <si>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</si>
  <si>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</si>
  <si>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</si>
  <si>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</si>
  <si>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</si>
  <si>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</si>
  <si>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</si>
  <si>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</si>
  <si>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</si>
  <si>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</si>
  <si>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</si>
  <si>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</si>
  <si>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</si>
  <si>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</si>
  <si>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</si>
  <si>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</si>
  <si>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</si>
  <si>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</si>
  <si>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</si>
  <si>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</si>
  <si>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</si>
  <si>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</si>
  <si>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</si>
  <si>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</si>
  <si>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</si>
  <si>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</si>
  <si>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</si>
  <si>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</si>
  <si>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</si>
  <si>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</si>
  <si>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</si>
  <si>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</si>
  <si>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</si>
  <si>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</si>
  <si>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</si>
  <si>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</si>
  <si>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</si>
  <si>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</si>
  <si>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</si>
  <si>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</si>
  <si>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</si>
  <si>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</si>
  <si>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</si>
  <si>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</si>
  <si>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</si>
  <si>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</si>
  <si>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</si>
  <si>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</si>
  <si>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</si>
  <si>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</si>
  <si>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</si>
  <si>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</si>
  <si>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</si>
  <si>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</si>
  <si>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</si>
  <si>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</si>
  <si>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</si>
  <si>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</si>
  <si>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</si>
  <si>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</si>
  <si>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</si>
  <si>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</si>
  <si>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</si>
  <si>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</si>
  <si>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</si>
  <si>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</si>
  <si>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</si>
  <si>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</si>
  <si>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</si>
  <si>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</si>
  <si>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</si>
  <si>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</si>
  <si>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</si>
  <si>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</si>
  <si>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</si>
  <si>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</si>
  <si>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</si>
  <si>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</si>
  <si>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</si>
  <si>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</si>
  <si>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</si>
  <si>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</si>
  <si>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</si>
  <si>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</si>
  <si>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</si>
  <si>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</si>
  <si>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</si>
  <si>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</si>
  <si>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</si>
  <si>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</si>
  <si>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</si>
  <si>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</si>
  <si>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</si>
  <si>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</si>
  <si>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</si>
  <si>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</si>
  <si>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</si>
  <si>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</si>
  <si>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</si>
  <si>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</si>
  <si>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</si>
  <si>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</si>
  <si>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</si>
  <si>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</si>
  <si>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</si>
  <si>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</si>
  <si>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</si>
  <si>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</si>
  <si>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</si>
  <si>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</si>
  <si>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</si>
  <si>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</si>
  <si>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</si>
  <si>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</si>
  <si>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</si>
  <si>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</si>
  <si>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</si>
  <si>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</si>
  <si>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</si>
  <si>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</si>
  <si>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</si>
  <si>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</si>
  <si>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</si>
  <si>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</si>
  <si>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</si>
  <si>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</si>
  <si>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</si>
  <si>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</si>
  <si>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</si>
  <si>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</si>
  <si>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</si>
  <si>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</si>
  <si>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</si>
  <si>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</si>
  <si>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</si>
  <si>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</si>
  <si>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</si>
  <si>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</si>
  <si>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</si>
  <si>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</si>
  <si>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</si>
  <si>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</si>
  <si>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</si>
  <si>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</si>
  <si>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</si>
  <si>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</si>
  <si>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</si>
  <si>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</si>
  <si>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</si>
  <si>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</si>
  <si>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</si>
  <si>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</si>
  <si>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</si>
  <si>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</si>
  <si>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</si>
  <si>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</si>
  <si>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</si>
  <si>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</si>
  <si>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</si>
  <si>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</si>
  <si>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</si>
  <si>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</si>
  <si>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</si>
  <si>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</si>
  <si>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</si>
  <si>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</si>
  <si>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</si>
  <si>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</si>
  <si>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</si>
  <si>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</si>
  <si>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</si>
  <si>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</si>
  <si>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</si>
  <si>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</si>
  <si>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</si>
  <si>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</si>
  <si>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</si>
  <si>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</si>
  <si>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</si>
  <si>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</si>
  <si>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</si>
  <si>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</si>
  <si>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</si>
  <si>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</si>
  <si>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</si>
  <si>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</si>
  <si>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</si>
  <si>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</si>
  <si>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</si>
  <si>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</si>
  <si>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</si>
  <si>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</si>
  <si>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</si>
  <si>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</si>
  <si>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</si>
  <si>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</si>
  <si>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</si>
  <si>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</si>
  <si>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</si>
  <si>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</si>
  <si>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</si>
  <si>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</si>
  <si>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</si>
  <si>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</si>
  <si>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</si>
  <si>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</si>
  <si>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</si>
  <si>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</si>
  <si>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</si>
  <si>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</si>
  <si>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</si>
  <si>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</si>
  <si>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</si>
  <si>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</si>
  <si>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</si>
  <si>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</si>
  <si>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</si>
  <si>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</si>
  <si>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</si>
  <si>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</si>
  <si>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</si>
  <si>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</si>
  <si>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</si>
  <si>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</si>
  <si>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</si>
  <si>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</si>
  <si>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</si>
  <si>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</si>
  <si>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</si>
  <si>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</si>
  <si>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</si>
  <si>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</si>
  <si>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</si>
  <si>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</si>
  <si>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</si>
  <si>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</si>
  <si>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</si>
  <si>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</si>
  <si>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</si>
  <si>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</si>
  <si>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</si>
  <si>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</si>
  <si>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</si>
  <si>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</si>
  <si>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</si>
  <si>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</si>
  <si>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</si>
  <si>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</si>
  <si>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</si>
  <si>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</si>
  <si>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</si>
  <si>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</si>
  <si>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</si>
  <si>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</si>
  <si>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</si>
  <si>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</si>
  <si>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</si>
  <si>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</si>
  <si>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</si>
  <si>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</si>
  <si>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</si>
  <si>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</si>
  <si>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</si>
  <si>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</si>
  <si>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</si>
  <si>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</si>
  <si>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</si>
  <si>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</si>
  <si>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</si>
  <si>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</si>
  <si>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</si>
  <si>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</si>
  <si>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</si>
  <si>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</si>
  <si>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</si>
  <si>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</si>
  <si>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</si>
  <si>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</si>
  <si>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</si>
  <si>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</si>
  <si>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</si>
  <si>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</si>
  <si>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</si>
  <si>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</si>
  <si>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</si>
  <si>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</si>
  <si>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</si>
  <si>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</si>
  <si>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</si>
  <si>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</si>
  <si>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</si>
  <si>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</si>
  <si>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</si>
  <si>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</si>
  <si>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</si>
  <si>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</si>
  <si>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</si>
  <si>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</si>
  <si>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</si>
  <si>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</si>
  <si>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</si>
  <si>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</si>
  <si>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</si>
  <si>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</si>
  <si>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</si>
  <si>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</si>
  <si>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</si>
  <si>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</si>
  <si>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</si>
  <si>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</si>
  <si>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</si>
  <si>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</si>
  <si>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</si>
  <si>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</si>
  <si>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</si>
  <si>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</si>
  <si>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</si>
  <si>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</si>
  <si>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</si>
  <si>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</si>
  <si>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</si>
  <si>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</si>
  <si>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</si>
  <si>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</si>
  <si>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</si>
  <si>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</si>
  <si>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</si>
  <si>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</si>
  <si>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</si>
  <si>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</si>
  <si>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</si>
  <si>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</si>
  <si>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</si>
  <si>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</si>
  <si>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</si>
  <si>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</si>
  <si>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</si>
  <si>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</si>
  <si>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</si>
  <si>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</si>
  <si>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</si>
  <si>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</si>
  <si>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</si>
  <si>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</si>
  <si>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</si>
  <si>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</si>
  <si>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</si>
  <si>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</si>
  <si>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</si>
  <si>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</si>
  <si>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</si>
  <si>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</si>
  <si>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</si>
  <si>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</si>
  <si>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</si>
  <si>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</si>
  <si>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</si>
  <si>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</si>
  <si>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</si>
  <si>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</si>
  <si>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</si>
  <si>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</si>
  <si>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</si>
  <si>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</si>
  <si>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</si>
  <si>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</si>
  <si>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</si>
  <si>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</si>
  <si>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</si>
  <si>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</si>
  <si>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</si>
  <si>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</si>
  <si>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</si>
  <si>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</si>
  <si>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</si>
  <si>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</si>
  <si>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</si>
  <si>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</si>
  <si>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</si>
  <si>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</si>
  <si>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</si>
  <si>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</si>
  <si>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</si>
  <si>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</si>
  <si>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</si>
  <si>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</si>
  <si>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</si>
  <si>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</si>
  <si>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</si>
  <si>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</si>
  <si>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</si>
  <si>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</si>
  <si>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</si>
  <si>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</si>
  <si>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</si>
  <si>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</si>
  <si>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</si>
  <si>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</si>
  <si>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</si>
  <si>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</si>
  <si>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</si>
  <si>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</si>
  <si>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</si>
  <si>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</si>
  <si>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</si>
  <si>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</si>
  <si>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</si>
  <si>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</si>
  <si>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</si>
  <si>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</si>
  <si>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</si>
  <si>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</si>
  <si>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</si>
  <si>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</si>
  <si>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</si>
  <si>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</si>
  <si>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</si>
  <si>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</si>
  <si>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</si>
  <si>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</si>
  <si>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</si>
  <si>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</si>
  <si>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</si>
  <si>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</si>
  <si>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</si>
  <si>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</si>
  <si>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</si>
  <si>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</si>
  <si>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</si>
  <si>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</si>
  <si>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</si>
  <si>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</si>
  <si>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</si>
  <si>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</si>
  <si>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</si>
  <si>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</si>
  <si>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</si>
  <si>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</si>
  <si>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</si>
  <si>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</si>
  <si>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</si>
  <si>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</si>
  <si>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</si>
  <si>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</si>
  <si>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</si>
  <si>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</si>
  <si>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</si>
  <si>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</si>
  <si>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</si>
  <si>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</si>
  <si>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</si>
  <si>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</si>
  <si>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</si>
  <si>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</si>
  <si>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</si>
  <si>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</si>
  <si>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</si>
  <si>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</si>
  <si>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</si>
  <si>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</si>
  <si>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</si>
  <si>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</si>
  <si>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</si>
  <si>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</si>
  <si>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</si>
  <si>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</si>
  <si>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</si>
  <si>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</si>
  <si>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</si>
  <si>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</si>
  <si>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</si>
  <si>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</si>
  <si>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</si>
  <si>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</si>
  <si>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</si>
  <si>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</si>
  <si>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</si>
  <si>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</si>
  <si>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</si>
  <si>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</si>
  <si>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</si>
  <si>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</si>
  <si>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</si>
  <si>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</si>
  <si>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</si>
  <si>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</si>
  <si>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</si>
  <si>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</si>
  <si>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</si>
  <si>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</si>
  <si>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</si>
  <si>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</si>
  <si>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</si>
  <si>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</si>
  <si>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</si>
  <si>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</si>
  <si>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</si>
  <si>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</si>
  <si>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</si>
  <si>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</si>
  <si>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</si>
  <si>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</si>
  <si>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</si>
  <si>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</si>
  <si>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</si>
  <si>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</si>
  <si>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</si>
  <si>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</si>
  <si>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</si>
  <si>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</si>
  <si>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</si>
  <si>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</si>
  <si>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</si>
  <si>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</si>
  <si>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</si>
  <si>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</si>
  <si>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</si>
  <si>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</si>
  <si>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</si>
  <si>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</si>
  <si>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</si>
  <si>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</si>
  <si>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</si>
  <si>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</si>
  <si>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</si>
  <si>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</si>
  <si>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</si>
  <si>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</si>
  <si>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</si>
  <si>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</si>
  <si>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</si>
  <si>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</si>
  <si>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</si>
  <si>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</si>
  <si>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</si>
  <si>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</si>
  <si>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</si>
  <si>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</si>
  <si>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</si>
  <si>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</si>
  <si>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</si>
  <si>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</si>
  <si>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</si>
  <si>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</si>
  <si>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</si>
  <si>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</si>
  <si>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</si>
  <si>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</si>
  <si>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</si>
  <si>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</si>
  <si>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</si>
  <si>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</si>
  <si>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</si>
  <si>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</si>
  <si>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</si>
  <si>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</si>
  <si>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</si>
  <si>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</si>
  <si>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</si>
  <si>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</si>
  <si>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</si>
  <si>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</si>
  <si>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</si>
  <si>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</si>
  <si>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</si>
  <si>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</si>
  <si>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</si>
  <si>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</si>
  <si>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</si>
  <si>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</si>
  <si>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</si>
  <si>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</si>
  <si>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</si>
  <si>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</si>
  <si>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</si>
  <si>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</si>
  <si>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</si>
  <si>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</si>
  <si>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</si>
  <si>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</si>
  <si>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</si>
  <si>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</si>
  <si>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</si>
  <si>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</si>
  <si>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</si>
  <si>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</si>
  <si>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</si>
  <si>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</si>
  <si>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</si>
  <si>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</si>
  <si>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</si>
  <si>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</si>
  <si>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</si>
  <si>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</si>
  <si>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</si>
  <si>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</si>
  <si>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</si>
  <si>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</si>
  <si>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</si>
  <si>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</si>
  <si>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</si>
  <si>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</si>
  <si>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</si>
  <si>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</si>
  <si>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</si>
  <si>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</si>
  <si>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</si>
  <si>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</si>
  <si>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</si>
  <si>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</si>
  <si>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</si>
  <si>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</si>
  <si>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</si>
  <si>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</si>
  <si>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</si>
  <si>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</si>
  <si>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</si>
  <si>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</si>
  <si>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</si>
  <si>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</si>
  <si>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</si>
  <si>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</si>
  <si>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</si>
  <si>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</si>
  <si>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</si>
  <si>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</si>
  <si>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</si>
  <si>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</si>
  <si>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</si>
  <si>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</si>
  <si>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</si>
  <si>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</si>
  <si>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</si>
  <si>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</si>
  <si>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</si>
  <si>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</si>
  <si>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</si>
  <si>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</si>
  <si>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</si>
  <si>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</si>
  <si>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</si>
  <si>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</si>
  <si>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</si>
  <si>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</si>
  <si>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</si>
  <si>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</si>
  <si>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</si>
  <si>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</si>
  <si>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</si>
  <si>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</si>
  <si>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</si>
  <si>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</si>
  <si>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</si>
  <si>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</si>
  <si>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</si>
  <si>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</si>
  <si>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</si>
  <si>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</si>
  <si>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</si>
  <si>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</si>
  <si>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</si>
  <si>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</si>
  <si>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</si>
  <si>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</si>
  <si>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</si>
  <si>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</si>
  <si>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</si>
  <si>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</si>
  <si>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</si>
  <si>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</si>
  <si>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</si>
  <si>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</si>
  <si>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</si>
  <si>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</si>
  <si>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</si>
  <si>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</si>
  <si>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</si>
  <si>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</si>
  <si>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</si>
  <si>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</si>
  <si>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</si>
  <si>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</si>
  <si>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</si>
  <si>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</si>
  <si>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</si>
  <si>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</si>
  <si>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</si>
  <si>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</si>
  <si>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</si>
  <si>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</si>
  <si>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</si>
  <si>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</si>
  <si>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</si>
  <si>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</si>
  <si>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</si>
  <si>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</si>
  <si>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</si>
  <si>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</si>
  <si>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</si>
  <si>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</si>
  <si>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</si>
  <si>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</si>
  <si>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</si>
  <si>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</si>
  <si>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</si>
  <si>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</si>
  <si>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</si>
  <si>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</si>
  <si>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</si>
  <si>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</si>
  <si>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</si>
  <si>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</si>
  <si>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</si>
  <si>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</si>
  <si>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</si>
  <si>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</si>
  <si>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</si>
  <si>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</si>
  <si>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</si>
  <si>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</si>
  <si>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</si>
  <si>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</si>
  <si>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</si>
  <si>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</si>
  <si>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</si>
  <si>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</si>
  <si>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</si>
  <si>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</si>
  <si>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</si>
  <si>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</si>
  <si>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</si>
  <si>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</si>
  <si>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</si>
  <si>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</si>
  <si>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</si>
  <si>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</si>
  <si>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</si>
  <si>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</si>
  <si>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</si>
  <si>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</si>
  <si>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</si>
  <si>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</si>
  <si>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</si>
  <si>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</si>
  <si>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</si>
  <si>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</si>
  <si>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</si>
  <si>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</si>
  <si>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</si>
  <si>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</si>
  <si>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</si>
  <si>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</si>
  <si>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</si>
  <si>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</si>
  <si>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</si>
  <si>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</si>
  <si>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</si>
  <si>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</si>
  <si>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</si>
  <si>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</si>
  <si>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</si>
  <si>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</si>
  <si>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</si>
  <si>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</si>
  <si>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</si>
  <si>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</si>
  <si>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</si>
  <si>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</si>
  <si>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</si>
  <si>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</si>
  <si>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</si>
  <si>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</si>
  <si>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</si>
  <si>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</si>
  <si>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</si>
  <si>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</si>
  <si>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</si>
  <si>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</si>
  <si>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</si>
  <si>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</si>
  <si>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</si>
  <si>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</si>
  <si>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</si>
  <si>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</si>
  <si>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</si>
  <si>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</si>
  <si>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</si>
  <si>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</si>
  <si>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</si>
  <si>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</si>
  <si>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</si>
  <si>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</si>
  <si>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</si>
  <si>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</si>
  <si>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</si>
  <si>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</si>
  <si>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</si>
  <si>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</si>
  <si>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</si>
  <si>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</si>
  <si>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</si>
  <si>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</si>
  <si>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</si>
  <si>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</si>
  <si>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</si>
  <si>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</si>
  <si>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</si>
  <si>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</si>
  <si>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</si>
  <si>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</si>
  <si>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</si>
  <si>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</si>
  <si>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</si>
  <si>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</si>
  <si>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</si>
  <si>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</si>
  <si>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</si>
  <si>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</si>
  <si>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</si>
  <si>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</si>
  <si>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</si>
  <si>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</si>
  <si>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</si>
  <si>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</si>
  <si>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</si>
  <si>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</si>
  <si>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</si>
  <si>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</si>
  <si>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</si>
  <si>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</si>
  <si>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</si>
  <si>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</si>
  <si>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</si>
  <si>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</si>
  <si>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</si>
  <si>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</si>
  <si>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</si>
  <si>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</si>
  <si>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</si>
  <si>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</si>
  <si>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</si>
  <si>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</si>
  <si>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</si>
  <si>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</si>
  <si>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</si>
  <si>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</si>
  <si>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</si>
  <si>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</si>
  <si>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</si>
  <si>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</si>
  <si>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</si>
  <si>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</si>
  <si>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</si>
  <si>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</si>
  <si>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</si>
  <si>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</si>
  <si>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</si>
  <si>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</si>
  <si>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</si>
  <si>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</si>
  <si>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</si>
  <si>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</si>
  <si>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</si>
  <si>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</si>
  <si>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</si>
  <si>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</si>
  <si>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</si>
  <si>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</si>
  <si>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</si>
  <si>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</si>
  <si>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</si>
  <si>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</si>
  <si>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</si>
  <si>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</si>
  <si>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</si>
  <si>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</si>
  <si>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</si>
  <si>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</si>
  <si>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</si>
  <si>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</si>
  <si>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</si>
  <si>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</si>
  <si>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</si>
  <si>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</si>
  <si>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</si>
  <si>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</si>
  <si>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</si>
  <si>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</si>
  <si>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</si>
  <si>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</si>
  <si>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</si>
  <si>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</si>
  <si>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</si>
  <si>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</si>
  <si>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</si>
  <si>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</si>
  <si>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</si>
  <si>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</si>
  <si>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</si>
  <si>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</si>
  <si>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</si>
  <si>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</si>
  <si>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</si>
  <si>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</si>
  <si>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</si>
  <si>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</si>
  <si>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</si>
  <si>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</si>
  <si>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</si>
  <si>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</si>
  <si>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</si>
  <si>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</si>
  <si>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</si>
  <si>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</si>
  <si>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</si>
  <si>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</si>
  <si>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</si>
  <si>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</si>
  <si>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</si>
  <si>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</si>
  <si>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</si>
  <si>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</si>
  <si>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</si>
  <si>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</si>
  <si>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</si>
  <si>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</si>
  <si>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</si>
  <si>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</si>
  <si>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</si>
  <si>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</si>
  <si>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</si>
  <si>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</si>
  <si>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</si>
  <si>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</si>
  <si>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</si>
  <si>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</si>
  <si>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</si>
  <si>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</si>
  <si>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</si>
  <si>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</si>
  <si>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</si>
  <si>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</si>
  <si>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</si>
  <si>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</si>
  <si>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</si>
  <si>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</si>
  <si>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</si>
  <si>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</si>
  <si>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</si>
  <si>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</si>
  <si>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</si>
  <si>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</si>
  <si>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</si>
  <si>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</si>
  <si>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</si>
  <si>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</si>
  <si>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</si>
  <si>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</si>
  <si>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</si>
  <si>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</si>
  <si>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</si>
  <si>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</si>
  <si>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</si>
  <si>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</si>
  <si>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</si>
  <si>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</si>
  <si>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</si>
  <si>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</si>
  <si>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</si>
  <si>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</si>
  <si>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</si>
  <si>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</si>
  <si>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</si>
  <si>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</si>
  <si>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</si>
  <si>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</si>
  <si>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</si>
  <si>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</si>
  <si>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</si>
  <si>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</si>
  <si>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</si>
  <si>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</si>
  <si>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</si>
  <si>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</si>
  <si>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</si>
  <si>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</si>
  <si>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</si>
  <si>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</si>
  <si>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</si>
  <si>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</si>
  <si>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</si>
  <si>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</si>
  <si>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</si>
  <si>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</si>
  <si>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</si>
  <si>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</si>
  <si>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</si>
  <si>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</si>
  <si>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</si>
  <si>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</si>
  <si>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</si>
  <si>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</si>
  <si>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</si>
  <si>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</si>
  <si>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</si>
  <si>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</si>
  <si>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</si>
  <si>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</si>
  <si>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</si>
  <si>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</si>
  <si>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</si>
  <si>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</si>
  <si>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</si>
  <si>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</si>
  <si>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</si>
  <si>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</si>
  <si>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</si>
  <si>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</si>
  <si>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</si>
  <si>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</si>
  <si>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</si>
  <si>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</si>
  <si>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</si>
  <si>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</si>
  <si>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</si>
  <si>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</si>
  <si>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</si>
  <si>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</si>
  <si>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</si>
  <si>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</si>
  <si>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</si>
  <si>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</si>
  <si>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</si>
  <si>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</si>
  <si>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</si>
  <si>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</si>
  <si>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</si>
  <si>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</si>
  <si>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</si>
  <si>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</si>
  <si>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</si>
  <si>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</si>
  <si>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</si>
  <si>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</si>
  <si>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</si>
  <si>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</si>
  <si>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</si>
  <si>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</si>
  <si>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</si>
  <si>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</si>
  <si>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</si>
  <si>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</si>
  <si>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</si>
  <si>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</si>
  <si>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</si>
  <si>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</si>
  <si>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</si>
  <si>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</si>
  <si>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</si>
  <si>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</si>
  <si>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</si>
  <si>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</si>
  <si>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</si>
  <si>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</si>
  <si>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</si>
  <si>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</si>
  <si>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</si>
  <si>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</si>
  <si>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</si>
  <si>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</si>
  <si>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</si>
  <si>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</si>
  <si>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</si>
  <si>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</si>
  <si>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</si>
  <si>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</si>
  <si>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</si>
  <si>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</si>
  <si>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</si>
  <si>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</si>
  <si>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</si>
  <si>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</si>
  <si>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</si>
  <si>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</si>
  <si>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</si>
  <si>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</si>
  <si>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</si>
  <si>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</si>
  <si>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</si>
  <si>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</si>
  <si>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</si>
  <si>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</si>
  <si>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</si>
  <si>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</si>
  <si>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</si>
  <si>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</si>
  <si>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</si>
  <si>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</si>
  <si>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</si>
  <si>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</si>
  <si>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</si>
  <si>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</si>
  <si>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</si>
  <si>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</si>
  <si>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</si>
  <si>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</si>
  <si>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</si>
  <si>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</si>
  <si>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</si>
  <si>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</si>
  <si>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</si>
  <si>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</si>
  <si>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</si>
  <si>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</si>
  <si>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</si>
  <si>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</si>
  <si>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</si>
  <si>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</si>
  <si>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</si>
  <si>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</si>
  <si>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</si>
  <si>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</si>
  <si>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</si>
  <si>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</si>
  <si>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</si>
  <si>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</si>
  <si>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</si>
  <si>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</si>
  <si>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</si>
  <si>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</si>
  <si>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</si>
  <si>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</si>
  <si>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</si>
  <si>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</si>
  <si>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</si>
  <si>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</si>
  <si>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</si>
  <si>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</si>
  <si>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</si>
  <si>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</si>
  <si>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</si>
  <si>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</si>
  <si>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</si>
  <si>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</si>
  <si>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</si>
  <si>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</si>
  <si>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</si>
  <si>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</si>
  <si>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</si>
  <si>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</si>
  <si>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</si>
  <si>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</si>
  <si>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</si>
  <si>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</si>
  <si>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</si>
  <si>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</si>
  <si>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</si>
  <si>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</si>
  <si>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</si>
  <si>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</si>
  <si>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</si>
  <si>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</si>
  <si>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</si>
  <si>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</si>
  <si>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</si>
  <si>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</si>
  <si>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</si>
  <si>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</si>
  <si>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</si>
  <si>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</si>
  <si>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</si>
  <si>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</si>
  <si>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</si>
  <si>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</si>
  <si>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</si>
  <si>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</si>
  <si>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</si>
  <si>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</si>
  <si>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</si>
  <si>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</si>
  <si>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</si>
  <si>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</si>
  <si>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</si>
  <si>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</si>
  <si>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</si>
  <si>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</si>
  <si>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</si>
  <si>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</si>
  <si>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</si>
  <si>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</si>
  <si>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</si>
  <si>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</si>
  <si>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</si>
  <si>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</si>
  <si>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</si>
  <si>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</si>
  <si>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</si>
  <si>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</si>
  <si>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</si>
  <si>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</si>
  <si>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</si>
  <si>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</si>
  <si>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</si>
  <si>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</si>
  <si>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</si>
  <si>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</si>
  <si>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</si>
  <si>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</si>
  <si>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</si>
  <si>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</si>
  <si>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</si>
  <si>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</si>
  <si>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</si>
  <si>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</si>
  <si>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</si>
  <si>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</si>
  <si>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</si>
  <si>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</si>
  <si>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</si>
  <si>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</si>
  <si>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</si>
  <si>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</si>
  <si>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</si>
  <si>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</si>
  <si>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</si>
  <si>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</si>
  <si>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</si>
  <si>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</si>
  <si>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</si>
  <si>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</si>
  <si>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</si>
  <si>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</si>
  <si>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</si>
  <si>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</si>
  <si>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</si>
  <si>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</si>
  <si>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</si>
  <si>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</si>
  <si>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</si>
  <si>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</si>
  <si>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</si>
  <si>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</si>
  <si>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</si>
  <si>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</si>
  <si>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</si>
  <si>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</si>
  <si>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</si>
  <si>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</si>
  <si>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</si>
  <si>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</si>
  <si>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</si>
  <si>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</si>
  <si>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</si>
  <si>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</si>
  <si>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</si>
  <si>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</si>
  <si>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</si>
  <si>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</si>
  <si>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</si>
  <si>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</si>
  <si>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</si>
  <si>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</si>
  <si>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</si>
  <si>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</si>
  <si>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</si>
  <si>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</si>
  <si>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</si>
  <si>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</si>
  <si>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</si>
  <si>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</si>
  <si>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</si>
  <si>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</si>
  <si>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</si>
  <si>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</si>
  <si>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</si>
  <si>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</si>
  <si>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</si>
  <si>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</si>
  <si>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</si>
  <si>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</si>
  <si>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</si>
  <si>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</si>
  <si>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</si>
  <si>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</si>
  <si>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</si>
  <si>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</si>
  <si>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</si>
  <si>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</si>
  <si>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</si>
  <si>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</si>
  <si>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</si>
  <si>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</si>
  <si>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</si>
  <si>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</si>
  <si>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</si>
  <si>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</si>
  <si>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</si>
  <si>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</si>
  <si>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</si>
  <si>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</si>
  <si>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</si>
  <si>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</si>
  <si>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</si>
  <si>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</si>
  <si>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</si>
  <si>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</si>
  <si>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</si>
  <si>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</si>
  <si>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</si>
  <si>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</si>
  <si>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</si>
  <si>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</si>
  <si>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</si>
  <si>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</si>
  <si>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</si>
  <si>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</si>
  <si>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</si>
  <si>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</si>
  <si>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</si>
  <si>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</si>
  <si>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</si>
  <si>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</si>
  <si>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</si>
  <si>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</si>
  <si>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</si>
  <si>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</si>
  <si>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</si>
  <si>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</si>
  <si>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</si>
  <si>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</si>
  <si>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</si>
  <si>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</si>
  <si>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</si>
  <si>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</si>
  <si>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</si>
  <si>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</si>
  <si>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</si>
  <si>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</si>
  <si>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</si>
  <si>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</si>
  <si>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</si>
  <si>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</si>
  <si>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</si>
  <si>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</si>
  <si>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</si>
  <si>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</si>
  <si>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</si>
  <si>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</si>
  <si>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</si>
  <si>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</si>
  <si>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</si>
  <si>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</si>
  <si>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</si>
  <si>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</si>
  <si>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</si>
  <si>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</si>
  <si>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</si>
  <si>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</si>
  <si>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</si>
  <si>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</si>
  <si>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</si>
  <si>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</si>
  <si>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</si>
  <si>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</si>
  <si>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</si>
  <si>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</si>
  <si>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</si>
  <si>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</si>
  <si>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</si>
  <si>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</si>
  <si>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</si>
  <si>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</si>
  <si>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</si>
  <si>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</si>
  <si>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</si>
  <si>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</si>
  <si>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</si>
  <si>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</si>
  <si>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</si>
  <si>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</si>
  <si>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</si>
  <si>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</si>
  <si>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</si>
  <si>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</si>
  <si>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</si>
  <si>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</si>
  <si>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</si>
  <si>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</si>
  <si>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</si>
  <si>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</si>
  <si>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</si>
  <si>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</si>
  <si>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</si>
  <si>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</si>
  <si>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</si>
  <si>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</si>
  <si>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</si>
  <si>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</si>
  <si>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</si>
  <si>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</si>
  <si>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</si>
  <si>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</si>
  <si>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</si>
  <si>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</si>
  <si>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</si>
  <si>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</si>
  <si>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</si>
  <si>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</si>
  <si>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</si>
  <si>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</si>
  <si>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</si>
  <si>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</si>
  <si>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</si>
  <si>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</si>
  <si>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</si>
  <si>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</si>
  <si>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</si>
  <si>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</si>
  <si>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</si>
  <si>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</si>
  <si>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</si>
  <si>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</si>
  <si>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</si>
  <si>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</si>
  <si>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</si>
  <si>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</si>
  <si>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</si>
  <si>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</si>
  <si>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</si>
  <si>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</si>
  <si>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</si>
  <si>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</si>
  <si>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</si>
  <si>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</si>
  <si>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</si>
  <si>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</si>
  <si>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</si>
  <si>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</si>
  <si>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</si>
  <si>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</si>
  <si>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</si>
  <si>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</si>
  <si>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</si>
  <si>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</si>
  <si>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</si>
  <si>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</si>
  <si>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</si>
  <si>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</si>
  <si>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</si>
  <si>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</si>
  <si>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</si>
  <si>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</si>
  <si>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</si>
  <si>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</si>
  <si>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</si>
  <si>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</si>
  <si>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</si>
  <si>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</si>
  <si>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</si>
  <si>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</si>
  <si>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</si>
  <si>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</si>
  <si>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</si>
  <si>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</si>
  <si>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</si>
  <si>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</si>
  <si>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</si>
  <si>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</si>
  <si>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</si>
  <si>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</si>
  <si>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</si>
  <si>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</si>
  <si>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</si>
  <si>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</si>
  <si>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</si>
  <si>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</si>
  <si>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</si>
  <si>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</si>
  <si>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</si>
  <si>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</si>
  <si>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</si>
  <si>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</si>
  <si>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</si>
  <si>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</si>
  <si>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</si>
  <si>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</si>
  <si>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</si>
  <si>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</si>
  <si>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</si>
  <si>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</si>
  <si>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</si>
  <si>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</si>
  <si>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</si>
  <si>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</si>
  <si>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</si>
  <si>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</si>
  <si>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</si>
  <si>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</si>
  <si>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</si>
  <si>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</si>
  <si>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</si>
  <si>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</si>
  <si>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</si>
  <si>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</si>
  <si>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</si>
  <si>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</si>
  <si>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</si>
  <si>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</si>
  <si>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</si>
  <si>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</si>
  <si>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</si>
  <si>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</si>
  <si>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</si>
  <si>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</si>
  <si>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</si>
  <si>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</si>
  <si>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</si>
  <si>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</si>
  <si>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</si>
  <si>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</si>
  <si>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</si>
  <si>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</si>
  <si>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</si>
  <si>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</si>
  <si>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</si>
  <si>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</si>
  <si>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</si>
  <si>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</si>
  <si>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</si>
  <si>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</si>
  <si>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</si>
  <si>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</si>
  <si>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</si>
  <si>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</si>
  <si>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</si>
  <si>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</si>
  <si>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</si>
  <si>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</si>
  <si>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</si>
  <si>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</si>
  <si>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</si>
  <si>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</si>
  <si>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</si>
  <si>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</si>
  <si>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</si>
  <si>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</si>
  <si>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</si>
  <si>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</si>
  <si>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</si>
  <si>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</si>
  <si>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</si>
  <si>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</si>
  <si>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</si>
  <si>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</si>
  <si>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</si>
  <si>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</si>
  <si>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</si>
  <si>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</si>
  <si>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</si>
  <si>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</si>
  <si>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</si>
  <si>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</si>
  <si>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</si>
  <si>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</si>
  <si>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</si>
  <si>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</si>
  <si>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</si>
  <si>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</si>
  <si>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</si>
  <si>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</si>
  <si>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</si>
  <si>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</si>
  <si>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</si>
  <si>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</si>
  <si>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</si>
  <si>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</si>
  <si>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</si>
  <si>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</si>
  <si>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</si>
  <si>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</si>
  <si>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</si>
  <si>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</si>
  <si>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</si>
  <si>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</si>
  <si>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</si>
  <si>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</si>
  <si>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</si>
  <si>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</si>
  <si>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</si>
  <si>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</si>
  <si>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</si>
  <si>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</si>
  <si>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</si>
  <si>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</si>
  <si>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</si>
  <si>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</si>
  <si>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</si>
  <si>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</si>
  <si>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</si>
  <si>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</si>
  <si>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</si>
  <si>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</si>
  <si>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</si>
  <si>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</si>
  <si>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</si>
  <si>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</si>
  <si>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</si>
  <si>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</si>
  <si>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</si>
  <si>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</si>
  <si>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</si>
  <si>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</si>
  <si>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</si>
  <si>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</si>
  <si>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</si>
  <si>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</si>
  <si>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</si>
  <si>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</si>
  <si>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</si>
  <si>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</si>
  <si>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</si>
  <si>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</si>
  <si>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</si>
  <si>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</si>
  <si>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</si>
  <si>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</si>
  <si>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</si>
  <si>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</si>
  <si>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</si>
  <si>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</si>
  <si>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</si>
  <si>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</si>
  <si>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</si>
  <si>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</si>
  <si>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</si>
  <si>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</si>
  <si>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</si>
  <si>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</si>
  <si>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</si>
  <si>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</si>
  <si>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</si>
  <si>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</si>
  <si>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</si>
  <si>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</si>
  <si>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</si>
  <si>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</si>
  <si>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</si>
  <si>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</si>
  <si>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</si>
  <si>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</si>
  <si>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</si>
  <si>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</si>
  <si>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</si>
  <si>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</si>
  <si>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</si>
  <si>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</si>
  <si>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</si>
  <si>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</si>
  <si>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</si>
  <si>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</si>
  <si>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</si>
  <si>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</si>
  <si>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</si>
  <si>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</si>
  <si>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</si>
  <si>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</si>
  <si>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</si>
  <si>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</si>
  <si>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</si>
  <si>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</si>
  <si>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</si>
  <si>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</si>
  <si>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</si>
  <si>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</si>
  <si>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</si>
  <si>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</si>
  <si>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</si>
  <si>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</si>
  <si>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</si>
  <si>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</si>
  <si>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</si>
  <si>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</si>
  <si>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</si>
  <si>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</si>
  <si>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</si>
  <si>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</si>
  <si>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</si>
  <si>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</si>
  <si>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</si>
  <si>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</si>
  <si>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</si>
  <si>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</si>
  <si>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</si>
  <si>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</si>
  <si>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</si>
  <si>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</si>
  <si>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</si>
  <si>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</si>
  <si>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</si>
  <si>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</si>
  <si>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</si>
  <si>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</si>
  <si>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</si>
  <si>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</si>
  <si>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</si>
  <si>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</si>
  <si>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</si>
  <si>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</si>
  <si>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</si>
  <si>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</si>
  <si>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</si>
  <si>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</si>
  <si>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</si>
  <si>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</si>
  <si>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</si>
  <si>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</si>
  <si>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</si>
  <si>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</si>
  <si>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</si>
  <si>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</si>
  <si>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</si>
  <si>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</si>
  <si>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</si>
  <si>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</si>
  <si>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</si>
  <si>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</si>
  <si>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</si>
  <si>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</si>
  <si>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</si>
  <si>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</si>
  <si>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</si>
  <si>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</si>
  <si>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</si>
  <si>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</si>
  <si>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</si>
  <si>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</si>
  <si>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</si>
  <si>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</si>
  <si>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</si>
  <si>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</si>
  <si>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</si>
  <si>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</si>
  <si>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</si>
  <si>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</si>
  <si>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</si>
  <si>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</si>
  <si>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</si>
  <si>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</si>
  <si>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</si>
  <si>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</si>
  <si>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</si>
  <si>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</si>
  <si>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</si>
  <si>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</si>
  <si>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</si>
  <si>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</si>
  <si>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</si>
  <si>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</si>
  <si>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</si>
  <si>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</si>
  <si>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</si>
  <si>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</si>
  <si>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</si>
  <si>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</si>
  <si>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</si>
  <si>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</si>
  <si>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</si>
  <si>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</si>
  <si>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</si>
  <si>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</si>
  <si>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</si>
  <si>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</si>
  <si>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</si>
  <si>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</si>
  <si>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</si>
  <si>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</si>
  <si>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</si>
  <si>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</si>
  <si>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</si>
  <si>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</si>
  <si>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</si>
  <si>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</si>
  <si>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</si>
  <si>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</si>
  <si>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</si>
  <si>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</si>
  <si>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</si>
  <si>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</si>
  <si>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</si>
  <si>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</si>
  <si>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</si>
  <si>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</si>
  <si>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</si>
  <si>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</si>
  <si>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</si>
  <si>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</si>
  <si>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</si>
  <si>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</si>
  <si>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</si>
  <si>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</si>
  <si>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</si>
  <si>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</si>
  <si>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</si>
  <si>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</si>
  <si>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</si>
  <si>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</si>
  <si>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</si>
  <si>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</si>
  <si>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</si>
  <si>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</si>
  <si>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</si>
  <si>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</si>
  <si>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</si>
  <si>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</si>
  <si>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</si>
  <si>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</si>
  <si>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</si>
  <si>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</si>
  <si>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</si>
  <si>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</si>
  <si>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</si>
  <si>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</si>
  <si>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</si>
  <si>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</si>
  <si>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</si>
  <si>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</si>
  <si>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</si>
  <si>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</si>
  <si>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</si>
  <si>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</si>
  <si>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</si>
  <si>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</si>
  <si>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</si>
  <si>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</si>
  <si>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</si>
  <si>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</si>
  <si>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</si>
  <si>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</si>
  <si>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</si>
  <si>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</si>
  <si>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</si>
  <si>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</si>
  <si>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</si>
  <si>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</si>
  <si>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</si>
  <si>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</si>
  <si>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</si>
  <si>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</si>
  <si>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</si>
  <si>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</si>
  <si>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</si>
  <si>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</si>
  <si>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</si>
  <si>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</si>
  <si>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</si>
  <si>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</si>
  <si>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</si>
  <si>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</si>
  <si>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</si>
  <si>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</si>
  <si>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</si>
  <si>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</si>
  <si>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</si>
  <si>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</si>
  <si>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</si>
  <si>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</si>
  <si>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</si>
  <si>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</si>
  <si>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</si>
  <si>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</si>
  <si>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</si>
  <si>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</si>
  <si>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</si>
  <si>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</si>
  <si>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</si>
  <si>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</si>
  <si>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</si>
  <si>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</si>
  <si>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</si>
  <si>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</si>
  <si>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</si>
  <si>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</si>
  <si>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</si>
  <si>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</si>
  <si>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</si>
  <si>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</si>
  <si>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</si>
  <si>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</si>
  <si>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</si>
  <si>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</si>
  <si>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</si>
  <si>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</si>
  <si>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</si>
  <si>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</si>
  <si>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</si>
  <si>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</si>
  <si>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</si>
  <si>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</si>
  <si>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</si>
  <si>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</si>
  <si>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</si>
  <si>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</si>
  <si>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</si>
  <si>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</si>
  <si>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</si>
  <si>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</si>
  <si>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</si>
  <si>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</si>
  <si>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</si>
  <si>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</si>
  <si>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</si>
  <si>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</si>
  <si>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</si>
  <si>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</si>
  <si>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</si>
  <si>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</si>
  <si>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</si>
  <si>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</si>
  <si>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</si>
  <si>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</si>
  <si>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</si>
  <si>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</si>
  <si>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</si>
  <si>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</si>
  <si>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</si>
  <si>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</si>
  <si>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</si>
  <si>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</si>
  <si>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</si>
  <si>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</si>
  <si>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</si>
  <si>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</si>
  <si>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</si>
  <si>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</si>
  <si>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</si>
  <si>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</si>
  <si>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</si>
  <si>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</si>
  <si>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</si>
  <si>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</si>
  <si>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</si>
  <si>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</si>
  <si>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</si>
  <si>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</si>
  <si>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</si>
  <si>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</si>
  <si>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</si>
  <si>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</si>
  <si>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</si>
  <si>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</si>
  <si>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</si>
  <si>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</si>
  <si>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</si>
  <si>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</si>
  <si>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</si>
  <si>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</si>
  <si>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</si>
  <si>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</si>
  <si>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</si>
  <si>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</si>
  <si>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</si>
  <si>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</si>
  <si>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</si>
  <si>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</si>
  <si>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</si>
  <si>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</si>
  <si>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</si>
  <si>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</si>
  <si>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</si>
  <si>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</si>
  <si>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</si>
  <si>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</si>
  <si>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</si>
  <si>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</si>
  <si>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</si>
  <si>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</si>
  <si>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</si>
  <si>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</si>
  <si>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</si>
  <si>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</si>
  <si>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</si>
  <si>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</si>
  <si>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</si>
  <si>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</si>
  <si>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</si>
  <si>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</si>
  <si>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</si>
  <si>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</si>
  <si>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</si>
  <si>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</si>
  <si>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</si>
  <si>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</si>
  <si>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</si>
  <si>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</si>
  <si>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</si>
  <si>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</si>
  <si>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</si>
  <si>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</si>
  <si>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</si>
  <si>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</si>
  <si>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</si>
  <si>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</si>
  <si>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</si>
  <si>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</si>
  <si>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</si>
  <si>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</si>
  <si>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</si>
  <si>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</si>
  <si>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</si>
  <si>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</si>
  <si>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</si>
  <si>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</si>
  <si>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</si>
  <si>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</si>
  <si>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</si>
  <si>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</si>
  <si>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</si>
  <si>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</si>
  <si>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</si>
  <si>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</si>
  <si>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</si>
  <si>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</si>
  <si>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</si>
  <si>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</si>
  <si>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</si>
  <si>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</si>
  <si>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</si>
  <si>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</si>
  <si>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</si>
  <si>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</si>
  <si>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</si>
  <si>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</si>
  <si>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</si>
  <si>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</si>
  <si>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</si>
  <si>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</si>
  <si>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</si>
  <si>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</si>
  <si>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</si>
  <si>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</si>
  <si>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</si>
  <si>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</si>
  <si>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</si>
  <si>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</si>
  <si>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</si>
  <si>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</si>
  <si>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</si>
  <si>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</si>
  <si>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</si>
  <si>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</si>
  <si>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</si>
  <si>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</si>
  <si>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</si>
  <si>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</si>
  <si>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</si>
  <si>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</si>
  <si>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</si>
  <si>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</si>
  <si>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</si>
  <si>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</si>
  <si>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</si>
  <si>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</si>
  <si>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</si>
  <si>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</si>
  <si>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</si>
  <si>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</si>
  <si>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</si>
  <si>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</si>
  <si>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</si>
  <si>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</si>
  <si>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</si>
  <si>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</si>
  <si>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</si>
  <si>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</si>
  <si>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</si>
  <si>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</si>
  <si>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</si>
  <si>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</si>
  <si>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</si>
  <si>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</si>
  <si>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</si>
  <si>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</si>
  <si>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</si>
  <si>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</si>
  <si>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</si>
  <si>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</si>
  <si>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</si>
  <si>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</si>
  <si>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</si>
  <si>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</si>
  <si>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</si>
  <si>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</si>
  <si>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</si>
  <si>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</si>
  <si>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</si>
  <si>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</si>
  <si>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</si>
  <si>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</si>
  <si>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</si>
  <si>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</si>
  <si>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</si>
  <si>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</si>
  <si>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</si>
  <si>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</si>
  <si>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</si>
  <si>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</si>
  <si>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</si>
  <si>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</si>
  <si>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</si>
  <si>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</si>
  <si>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</si>
  <si>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</si>
  <si>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</si>
  <si>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</si>
  <si>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</si>
  <si>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</si>
  <si>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</si>
  <si>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</si>
  <si>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</si>
  <si>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</si>
  <si>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</si>
  <si>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</si>
  <si>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</si>
  <si>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</si>
  <si>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</si>
  <si>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</si>
  <si>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</si>
  <si>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</si>
  <si>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</si>
  <si>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</si>
  <si>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</si>
  <si>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</si>
  <si>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</si>
  <si>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</si>
  <si>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</si>
  <si>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</si>
  <si>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</si>
  <si>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</si>
  <si>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</si>
  <si>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</si>
  <si>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</si>
  <si>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</si>
  <si>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</si>
  <si>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</si>
  <si>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</si>
  <si>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</si>
  <si>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</si>
  <si>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</si>
  <si>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</si>
  <si>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</si>
  <si>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</si>
  <si>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</si>
  <si>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</si>
  <si>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</si>
  <si>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</si>
  <si>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</si>
  <si>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</si>
  <si>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</si>
  <si>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</si>
  <si>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</si>
  <si>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</si>
  <si>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</si>
  <si>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</si>
  <si>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</si>
  <si>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</si>
  <si>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</si>
  <si>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</si>
  <si>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</si>
  <si>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</si>
  <si>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</si>
  <si>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</si>
  <si>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</si>
  <si>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</si>
  <si>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</si>
  <si>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</si>
  <si>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</si>
  <si>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</si>
  <si>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</si>
  <si>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</si>
  <si>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</si>
  <si>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</si>
  <si>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</si>
  <si>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</si>
  <si>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</si>
  <si>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</si>
  <si>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</si>
  <si>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</si>
  <si>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</si>
  <si>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</si>
  <si>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</si>
  <si>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</si>
  <si>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</si>
  <si>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</si>
  <si>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</si>
  <si>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</si>
  <si>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</si>
  <si>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</si>
  <si>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</si>
  <si>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</si>
  <si>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</si>
  <si>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</si>
  <si>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</si>
  <si>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</si>
  <si>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</si>
  <si>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</si>
  <si>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</si>
  <si>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</si>
  <si>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</si>
  <si>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</si>
  <si>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</si>
  <si>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</si>
  <si>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</si>
  <si>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</si>
  <si>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</si>
  <si>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</si>
  <si>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</si>
  <si>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</si>
  <si>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</si>
  <si>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</si>
  <si>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</si>
  <si>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</si>
  <si>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</si>
  <si>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</si>
  <si>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</si>
  <si>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</si>
  <si>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</si>
  <si>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</si>
  <si>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</si>
  <si>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</si>
  <si>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</si>
  <si>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</si>
  <si>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</si>
  <si>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</si>
  <si>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</si>
  <si>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</si>
  <si>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</si>
  <si>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</si>
  <si>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</si>
  <si>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</si>
  <si>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</si>
  <si>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</si>
  <si>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</si>
  <si>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</si>
  <si>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</si>
  <si>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</si>
  <si>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</si>
  <si>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</si>
  <si>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</si>
  <si>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</si>
  <si>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</si>
  <si>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</si>
  <si>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</si>
  <si>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</si>
  <si>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</si>
  <si>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</si>
  <si>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</si>
  <si>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</si>
  <si>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</si>
  <si>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</si>
  <si>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</si>
  <si>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</si>
  <si>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</si>
  <si>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</si>
  <si>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</si>
  <si>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</si>
  <si>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</si>
  <si>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</si>
  <si>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</si>
  <si>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</si>
  <si>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</si>
  <si>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</si>
  <si>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</si>
  <si>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</si>
  <si>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</si>
  <si>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</si>
  <si>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</si>
  <si>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</si>
  <si>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</si>
  <si>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</si>
  <si>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</si>
  <si>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</si>
  <si>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</si>
  <si>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</si>
  <si>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</si>
  <si>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</si>
  <si>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</si>
  <si>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</si>
  <si>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</si>
  <si>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</si>
  <si>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</si>
  <si>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</si>
  <si>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</si>
  <si>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</si>
  <si>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</si>
  <si>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</si>
  <si>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</si>
  <si>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</si>
  <si>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</si>
  <si>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</si>
  <si>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</si>
  <si>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</si>
  <si>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</si>
  <si>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</si>
  <si>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</si>
  <si>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</si>
  <si>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</si>
  <si>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</si>
  <si>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</si>
  <si>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</si>
  <si>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</si>
  <si>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</si>
  <si>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</si>
  <si>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</si>
  <si>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</si>
  <si>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</si>
  <si>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</si>
  <si>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</si>
  <si>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</si>
  <si>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</si>
  <si>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</si>
  <si>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</si>
  <si>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</si>
  <si>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</si>
  <si>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</si>
  <si>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</si>
  <si>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</si>
  <si>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</si>
  <si>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</si>
  <si>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</si>
  <si>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</si>
  <si>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</si>
  <si>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</si>
  <si>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</si>
  <si>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</si>
  <si>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</si>
  <si>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</si>
  <si>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</si>
  <si>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</si>
  <si>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</si>
  <si>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</si>
  <si>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</si>
  <si>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</si>
  <si>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</si>
  <si>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</si>
  <si>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</si>
  <si>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</si>
  <si>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</si>
  <si>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</si>
  <si>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</si>
  <si>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</si>
  <si>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</si>
  <si>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</si>
  <si>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</si>
  <si>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</si>
  <si>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</si>
  <si>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</si>
  <si>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</si>
  <si>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</si>
  <si>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</si>
  <si>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</si>
  <si>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</si>
  <si>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</si>
  <si>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</si>
  <si>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</si>
  <si>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</si>
  <si>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</si>
  <si>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</si>
  <si>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</si>
  <si>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</si>
  <si>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</si>
  <si>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</si>
  <si>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</si>
  <si>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</si>
  <si>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</si>
  <si>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</si>
  <si>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</si>
  <si>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</si>
  <si>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</si>
  <si>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</si>
  <si>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</si>
  <si>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</si>
  <si>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</si>
  <si>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</si>
  <si>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</si>
  <si>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</si>
  <si>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</si>
  <si>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</si>
  <si>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</si>
  <si>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</si>
  <si>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</si>
  <si>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</si>
  <si>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</si>
  <si>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</si>
  <si>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</si>
  <si>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</si>
  <si>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</si>
  <si>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</si>
  <si>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</si>
  <si>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</si>
  <si>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</si>
  <si>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</si>
  <si>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</si>
  <si>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</si>
  <si>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</si>
  <si>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</si>
  <si>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</si>
  <si>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</si>
  <si>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</si>
  <si>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</si>
  <si>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</si>
  <si>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</si>
  <si>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</si>
  <si>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</si>
  <si>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</si>
  <si>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</si>
  <si>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</si>
  <si>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</si>
  <si>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</si>
  <si>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</si>
  <si>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</si>
  <si>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</si>
  <si>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</si>
  <si>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</si>
  <si>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</si>
  <si>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</si>
  <si>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</si>
  <si>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</si>
  <si>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</si>
  <si>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</si>
  <si>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</si>
  <si>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</si>
  <si>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</si>
  <si>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</si>
  <si>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</si>
  <si>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</si>
  <si>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</si>
  <si>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</si>
  <si>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</si>
  <si>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</si>
  <si>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</si>
  <si>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</si>
  <si>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</si>
  <si>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</si>
  <si>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</si>
  <si>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</si>
  <si>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</si>
  <si>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</si>
  <si>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</si>
  <si>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</si>
  <si>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</si>
  <si>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</si>
  <si>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</si>
  <si>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</si>
  <si>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</si>
  <si>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</si>
  <si>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</si>
  <si>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</si>
  <si>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</si>
  <si>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</si>
  <si>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</si>
  <si>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</si>
  <si>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</si>
  <si>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</si>
  <si>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</si>
  <si>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</si>
  <si>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</si>
  <si>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</si>
  <si>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</si>
  <si>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</si>
  <si>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</si>
  <si>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</si>
  <si>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</si>
  <si>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</si>
  <si>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</si>
  <si>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</si>
  <si>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</si>
  <si>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</si>
  <si>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</si>
  <si>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</si>
  <si>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</si>
  <si>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</si>
  <si>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</si>
  <si>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</si>
  <si>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</si>
  <si>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</si>
  <si>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</si>
  <si>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</si>
  <si>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</si>
  <si>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</si>
  <si>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</si>
  <si>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</si>
  <si>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</si>
  <si>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</si>
  <si>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</si>
  <si>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</si>
  <si>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</si>
  <si>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</si>
  <si>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</si>
  <si>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</si>
  <si>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</si>
  <si>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</si>
  <si>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</si>
  <si>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</si>
  <si>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</si>
  <si>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</si>
  <si>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</si>
  <si>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</si>
  <si>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</si>
  <si>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</si>
  <si>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</si>
  <si>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</si>
  <si>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</si>
  <si>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</si>
  <si>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</si>
  <si>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</si>
  <si>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</si>
  <si>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</si>
  <si>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</si>
  <si>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</si>
  <si>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</si>
  <si>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</si>
  <si>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</si>
  <si>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</si>
  <si>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</si>
  <si>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</si>
  <si>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</si>
  <si>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</si>
  <si>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</si>
  <si>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</si>
  <si>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</si>
  <si>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</si>
  <si>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</si>
  <si>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</si>
  <si>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</si>
  <si>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</si>
  <si>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</si>
  <si>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</si>
  <si>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</si>
  <si>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</si>
  <si>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</si>
  <si>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</si>
  <si>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</si>
  <si>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</si>
  <si>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</si>
  <si>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</si>
  <si>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</si>
  <si>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</si>
  <si>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</si>
  <si>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</si>
  <si>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</si>
  <si>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</si>
  <si>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</si>
  <si>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</si>
  <si>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</si>
  <si>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</si>
  <si>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</si>
  <si>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</si>
  <si>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</si>
  <si>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</si>
  <si>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</si>
  <si>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</si>
  <si>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</si>
  <si>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</si>
  <si>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</si>
  <si>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</si>
  <si>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</si>
  <si>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</si>
  <si>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</si>
  <si>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</si>
  <si>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</si>
  <si>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</si>
  <si>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</si>
  <si>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</si>
  <si>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</si>
  <si>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</si>
  <si>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</si>
  <si>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</si>
  <si>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</si>
  <si>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</si>
  <si>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</si>
  <si>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</si>
  <si>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</si>
  <si>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</si>
  <si>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</si>
  <si>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</si>
  <si>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</si>
  <si>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</si>
  <si>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</si>
  <si>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</si>
  <si>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</si>
  <si>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</si>
  <si>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</si>
  <si>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</si>
  <si>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</si>
  <si>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</si>
  <si>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</si>
  <si>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</si>
  <si>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</si>
  <si>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</si>
  <si>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</si>
  <si>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</si>
  <si>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</si>
  <si>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</si>
  <si>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</si>
  <si>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</si>
  <si>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</si>
  <si>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</si>
  <si>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</si>
  <si>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</si>
  <si>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</si>
  <si>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</si>
  <si>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</si>
  <si>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</si>
  <si>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</si>
  <si>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</si>
  <si>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</si>
  <si>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</si>
  <si>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</si>
  <si>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</si>
  <si>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</si>
  <si>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</si>
  <si>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</si>
  <si>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</si>
  <si>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</si>
  <si>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</si>
  <si>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</si>
  <si>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</si>
  <si>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</si>
  <si>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</si>
  <si>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</si>
  <si>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</si>
  <si>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</si>
  <si>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</si>
  <si>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</si>
  <si>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</si>
  <si>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</si>
  <si>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</si>
  <si>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</si>
  <si>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</si>
  <si>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</si>
  <si>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</si>
  <si>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</si>
  <si>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</si>
  <si>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</si>
  <si>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</si>
  <si>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</si>
  <si>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</si>
  <si>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</si>
  <si>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</si>
  <si>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</si>
  <si>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</si>
  <si>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</si>
  <si>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</si>
  <si>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</si>
  <si>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</si>
  <si>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</si>
  <si>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</si>
  <si>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</si>
  <si>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</si>
  <si>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</si>
  <si>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</si>
  <si>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</si>
  <si>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</si>
  <si>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</si>
  <si>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</si>
  <si>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</si>
  <si>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</si>
  <si>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</si>
  <si>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</si>
  <si>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</si>
  <si>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</si>
  <si>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</si>
  <si>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</si>
  <si>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</si>
  <si>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</si>
  <si>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</si>
  <si>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</si>
  <si>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</si>
  <si>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</si>
  <si>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</si>
  <si>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</si>
  <si>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</si>
  <si>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</si>
  <si>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</si>
  <si>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</si>
  <si>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</si>
  <si>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</si>
  <si>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</si>
  <si>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</si>
  <si>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</si>
  <si>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</si>
  <si>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</si>
  <si>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</si>
  <si>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</si>
  <si>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</si>
  <si>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</si>
  <si>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</si>
  <si>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</si>
  <si>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</si>
  <si>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</si>
  <si>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</si>
  <si>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</si>
  <si>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</si>
  <si>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</si>
  <si>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</si>
  <si>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</si>
  <si>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</si>
  <si>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</si>
  <si>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</si>
  <si>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</si>
  <si>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</si>
  <si>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</si>
  <si>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</si>
  <si>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</si>
  <si>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</si>
  <si>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</si>
  <si>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</si>
  <si>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</si>
  <si>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</si>
  <si>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</si>
  <si>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</si>
  <si>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</si>
  <si>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</si>
  <si>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</si>
  <si>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</si>
  <si>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</si>
  <si>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</si>
  <si>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</si>
  <si>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</si>
  <si>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</si>
  <si>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</si>
  <si>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</si>
  <si>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</si>
  <si>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</si>
  <si>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</si>
  <si>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</si>
  <si>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</si>
  <si>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</si>
  <si>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</si>
  <si>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</si>
  <si>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</si>
  <si>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</si>
  <si>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</si>
  <si>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</si>
  <si>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</si>
  <si>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</si>
  <si>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</si>
  <si>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</si>
  <si>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</si>
  <si>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</si>
  <si>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</si>
  <si>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</si>
  <si>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</si>
  <si>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</si>
  <si>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</si>
  <si>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</si>
  <si>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</si>
  <si>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</si>
  <si>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</si>
  <si>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</si>
  <si>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</si>
  <si>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</si>
  <si>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</si>
  <si>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</si>
  <si>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</si>
  <si>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</si>
  <si>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</si>
  <si>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</si>
  <si>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</si>
  <si>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</si>
  <si>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</si>
  <si>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</si>
  <si>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</si>
  <si>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</si>
  <si>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</si>
  <si>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</si>
  <si>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</si>
  <si>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</si>
  <si>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</si>
  <si>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</si>
  <si>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</si>
  <si>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</si>
  <si>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</si>
  <si>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</si>
  <si>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</si>
  <si>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</si>
  <si>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</si>
  <si>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</si>
  <si>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</si>
  <si>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</si>
  <si>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</si>
  <si>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</si>
  <si>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</si>
  <si>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</si>
  <si>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</si>
  <si>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</si>
  <si>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</si>
  <si>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</si>
  <si>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</si>
  <si>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</si>
  <si>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</si>
  <si>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</si>
  <si>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</si>
  <si>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</si>
  <si>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</si>
  <si>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</si>
  <si>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</si>
  <si>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</si>
  <si>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</si>
  <si>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</si>
  <si>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</si>
  <si>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</si>
  <si>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</si>
  <si>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</si>
  <si>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</si>
  <si>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</si>
  <si>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</si>
  <si>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</si>
  <si>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</si>
  <si>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</si>
  <si>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</si>
  <si>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</si>
  <si>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</si>
  <si>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</si>
  <si>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</si>
  <si>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</si>
  <si>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</si>
  <si>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</si>
  <si>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</si>
  <si>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</si>
  <si>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</si>
  <si>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</si>
  <si>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</si>
  <si>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</si>
  <si>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</si>
  <si>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</si>
  <si>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</si>
  <si>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</si>
  <si>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</si>
  <si>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</si>
  <si>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</si>
  <si>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</si>
  <si>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</si>
  <si>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</si>
  <si>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</si>
  <si>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</si>
  <si>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</si>
  <si>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</si>
  <si>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</si>
  <si>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</si>
  <si>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</si>
  <si>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</si>
  <si>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</si>
  <si>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</si>
  <si>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</si>
  <si>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</si>
  <si>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</si>
  <si>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</si>
  <si>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</si>
  <si>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</si>
  <si>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</si>
  <si>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</si>
  <si>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</si>
  <si>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</si>
  <si>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</si>
  <si>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</si>
  <si>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</si>
  <si>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</si>
  <si>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</si>
  <si>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</si>
  <si>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</si>
  <si>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</si>
  <si>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</si>
  <si>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</si>
  <si>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</si>
  <si>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</si>
  <si>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</si>
  <si>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</si>
  <si>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</si>
  <si>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</si>
  <si>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</si>
  <si>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</si>
  <si>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</si>
  <si>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</si>
  <si>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</si>
  <si>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</si>
  <si>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</si>
  <si>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</si>
  <si>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</si>
  <si>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</si>
  <si>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</si>
  <si>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</si>
  <si>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</si>
  <si>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</si>
  <si>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</si>
  <si>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</si>
  <si>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</si>
  <si>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</si>
  <si>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</si>
  <si>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</si>
  <si>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</si>
  <si>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</si>
  <si>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</si>
  <si>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</si>
  <si>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</si>
  <si>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</si>
  <si>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</si>
  <si>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</si>
  <si>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</si>
  <si>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</si>
  <si>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</si>
  <si>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</si>
  <si>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</si>
  <si>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</si>
  <si>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</si>
  <si>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</si>
  <si>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</si>
  <si>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</si>
  <si>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</si>
  <si>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</si>
  <si>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</si>
  <si>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</si>
  <si>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</si>
  <si>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</si>
  <si>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</si>
  <si>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</si>
  <si>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</si>
  <si>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</si>
  <si>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</si>
  <si>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</si>
  <si>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</si>
  <si>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</si>
  <si>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</si>
  <si>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</si>
  <si>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</si>
  <si>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</si>
  <si>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</si>
  <si>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</si>
  <si>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</si>
  <si>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</si>
  <si>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</si>
  <si>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</si>
  <si>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</si>
  <si>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</si>
  <si>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</si>
  <si>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</si>
  <si>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</si>
  <si>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</si>
  <si>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</si>
  <si>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</si>
  <si>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</si>
  <si>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</si>
  <si>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</si>
  <si>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</si>
  <si>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</si>
  <si>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</si>
  <si>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</si>
  <si>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</si>
  <si>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</si>
  <si>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</si>
  <si>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</si>
  <si>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</si>
  <si>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</si>
  <si>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</si>
  <si>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</si>
  <si>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</si>
  <si>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</si>
  <si>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</si>
  <si>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</si>
  <si>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</si>
  <si>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</si>
  <si>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</si>
  <si>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</si>
  <si>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</si>
  <si>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</si>
  <si>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</si>
  <si>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</si>
  <si>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</si>
  <si>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</si>
  <si>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</si>
  <si>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</si>
  <si>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</si>
  <si>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</si>
  <si>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</si>
  <si>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</si>
  <si>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</si>
  <si>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</si>
  <si>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</si>
  <si>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</si>
  <si>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</si>
  <si>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</si>
  <si>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</si>
  <si>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</si>
  <si>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</si>
  <si>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</si>
  <si>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</si>
  <si>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</si>
  <si>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</si>
  <si>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</si>
  <si>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</si>
  <si>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</si>
  <si>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</si>
  <si>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</si>
  <si>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</si>
  <si>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</si>
  <si>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</si>
  <si>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</si>
  <si>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</si>
  <si>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</si>
  <si>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</si>
  <si>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</si>
  <si>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</si>
  <si>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</si>
  <si>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</si>
  <si>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</si>
  <si>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</si>
  <si>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</si>
  <si>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</si>
  <si>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</si>
  <si>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</si>
  <si>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</si>
  <si>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</si>
  <si>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</si>
  <si>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</si>
  <si>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</si>
  <si>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</si>
  <si>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</si>
  <si>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</si>
  <si>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</si>
  <si>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</si>
  <si>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</si>
  <si>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</si>
  <si>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</si>
  <si>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</si>
  <si>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</si>
  <si>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</si>
  <si>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</si>
  <si>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</si>
  <si>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</si>
  <si>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</si>
  <si>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</si>
  <si>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</si>
  <si>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</si>
  <si>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</si>
  <si>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</si>
  <si>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</si>
  <si>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</si>
  <si>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</si>
  <si>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</si>
  <si>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</si>
  <si>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</si>
  <si>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</si>
  <si>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</si>
  <si>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</si>
  <si>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</si>
  <si>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</si>
  <si>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</si>
  <si>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</si>
  <si>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</si>
  <si>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</si>
  <si>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</si>
  <si>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</si>
  <si>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</si>
  <si>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</si>
  <si>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</si>
  <si>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</si>
  <si>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</si>
  <si>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</si>
  <si>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</si>
  <si>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</si>
  <si>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</si>
  <si>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</si>
  <si>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</si>
  <si>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</si>
  <si>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</si>
  <si>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</si>
  <si>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</si>
  <si>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</si>
  <si>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</si>
  <si>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</si>
  <si>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</si>
  <si>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</si>
  <si>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</si>
  <si>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</si>
  <si>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</si>
  <si>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</si>
  <si>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</si>
  <si>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</si>
  <si>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</si>
  <si>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</si>
  <si>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</si>
  <si>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</si>
  <si>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</si>
  <si>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</si>
  <si>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</si>
  <si>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</si>
  <si>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</si>
  <si>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</si>
  <si>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</si>
  <si>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</si>
  <si>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</si>
  <si>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</si>
  <si>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</si>
  <si>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</si>
  <si>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</si>
  <si>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</si>
  <si>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</si>
  <si>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</si>
  <si>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</si>
  <si>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</si>
  <si>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</si>
  <si>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</si>
  <si>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</si>
  <si>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</si>
  <si>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</si>
  <si>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</si>
  <si>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</si>
  <si>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</si>
  <si>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</si>
  <si>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</si>
  <si>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</si>
  <si>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</si>
  <si>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</si>
  <si>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</si>
  <si>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</si>
  <si>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</si>
  <si>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</si>
  <si>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</si>
  <si>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</si>
  <si>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</si>
  <si>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</si>
  <si>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</si>
  <si>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</si>
  <si>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</si>
  <si>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</si>
  <si>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</si>
  <si>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</si>
  <si>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</si>
  <si>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</si>
  <si>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</si>
  <si>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</si>
  <si>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</si>
  <si>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</si>
  <si>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</si>
  <si>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</si>
  <si>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</si>
  <si>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</si>
  <si>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</si>
  <si>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</si>
  <si>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</si>
  <si>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</si>
  <si>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</si>
  <si>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</si>
  <si>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</si>
  <si>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</si>
  <si>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</si>
  <si>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</si>
  <si>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</si>
  <si>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</si>
  <si>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</si>
  <si>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</si>
  <si>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</si>
  <si>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</si>
  <si>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</si>
  <si>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</si>
  <si>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</si>
  <si>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</si>
  <si>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</si>
  <si>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</si>
  <si>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</si>
  <si>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</si>
  <si>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</si>
  <si>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</si>
  <si>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</si>
  <si>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</si>
  <si>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</si>
  <si>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</si>
  <si>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</si>
  <si>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</si>
  <si>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</si>
  <si>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</si>
  <si>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</si>
  <si>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</si>
  <si>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</si>
  <si>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</si>
  <si>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</si>
  <si>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</si>
  <si>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</si>
  <si>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</si>
  <si>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</si>
  <si>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</si>
  <si>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</si>
  <si>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</si>
  <si>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</si>
  <si>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</si>
  <si>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</si>
  <si>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</si>
  <si>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</si>
  <si>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</si>
  <si>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</si>
  <si>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</si>
  <si>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</si>
  <si>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</si>
  <si>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</si>
  <si>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</si>
  <si>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</si>
  <si>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</si>
  <si>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</si>
  <si>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</si>
  <si>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</si>
  <si>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</si>
  <si>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</si>
  <si>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</si>
  <si>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</si>
  <si>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</si>
  <si>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</si>
  <si>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</si>
  <si>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</si>
  <si>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</si>
  <si>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</si>
  <si>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</si>
  <si>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</si>
  <si>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</si>
  <si>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</si>
  <si>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</si>
  <si>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</si>
  <si>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</si>
  <si>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</si>
  <si>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</si>
  <si>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</si>
  <si>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</si>
  <si>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</si>
  <si>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</si>
  <si>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</si>
  <si>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</si>
  <si>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</si>
  <si>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</si>
  <si>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</si>
  <si>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</si>
  <si>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</si>
  <si>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</si>
  <si>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</si>
  <si>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</si>
  <si>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</si>
  <si>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</si>
  <si>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</si>
  <si>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</si>
  <si>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</si>
  <si>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</si>
  <si>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</si>
  <si>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</si>
  <si>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</si>
  <si>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</si>
  <si>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</si>
  <si>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</si>
  <si>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</si>
  <si>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</si>
  <si>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</si>
  <si>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</si>
  <si>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</si>
  <si>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</si>
  <si>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</si>
  <si>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</si>
  <si>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</si>
  <si>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</si>
  <si>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</si>
  <si>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</si>
  <si>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</si>
  <si>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</si>
  <si>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</si>
  <si>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</si>
  <si>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</si>
  <si>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</si>
  <si>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</si>
  <si>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</si>
  <si>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</si>
  <si>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</si>
  <si>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</si>
  <si>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</si>
  <si>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</si>
  <si>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</si>
  <si>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</si>
  <si>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</si>
  <si>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</si>
  <si>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</si>
  <si>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</si>
  <si>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</si>
  <si>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</si>
  <si>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</si>
  <si>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</si>
  <si>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</si>
  <si>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</si>
  <si>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</si>
  <si>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</si>
  <si>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</si>
  <si>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</si>
  <si>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</si>
  <si>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</si>
  <si>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</si>
  <si>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</si>
  <si>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</si>
  <si>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</si>
  <si>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</si>
  <si>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</si>
  <si>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</si>
  <si>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</si>
  <si>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</si>
  <si>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</si>
  <si>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</si>
  <si>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</si>
  <si>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</si>
  <si>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</si>
  <si>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</si>
  <si>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</si>
  <si>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</si>
  <si>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</si>
  <si>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</si>
  <si>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</si>
  <si>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</si>
  <si>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</si>
  <si>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</si>
  <si>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</si>
  <si>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</si>
  <si>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</si>
  <si>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</si>
  <si>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</si>
  <si>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</si>
  <si>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</si>
  <si>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</si>
  <si>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</si>
  <si>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</si>
  <si>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</si>
  <si>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</si>
  <si>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</si>
  <si>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</si>
  <si>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</si>
  <si>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</si>
  <si>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</si>
  <si>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</si>
  <si>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</si>
  <si>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</si>
  <si>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</si>
  <si>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</si>
  <si>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</si>
  <si>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</si>
  <si>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</si>
  <si>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</si>
  <si>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</si>
  <si>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</si>
  <si>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</si>
  <si>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</si>
  <si>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</si>
  <si>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</si>
  <si>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</si>
  <si>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</si>
  <si>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</si>
  <si>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</si>
  <si>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</si>
  <si>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</si>
  <si>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</si>
  <si>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</si>
  <si>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</si>
  <si>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</si>
  <si>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</si>
  <si>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</si>
  <si>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</si>
  <si>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</si>
  <si>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</si>
  <si>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</si>
  <si>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</si>
  <si>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</si>
  <si>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</si>
  <si>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</si>
  <si>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</si>
  <si>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</si>
  <si>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</si>
  <si>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</si>
  <si>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</si>
  <si>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</si>
  <si>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</si>
  <si>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</si>
  <si>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</si>
  <si>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</si>
  <si>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</si>
  <si>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</si>
  <si>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</si>
  <si>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</si>
  <si>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</si>
  <si>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</si>
  <si>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</si>
  <si>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</si>
  <si>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</si>
  <si>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</si>
  <si>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</si>
  <si>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</si>
  <si>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</si>
  <si>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</si>
  <si>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</si>
  <si>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</si>
  <si>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</si>
  <si>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</si>
  <si>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</si>
  <si>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</si>
  <si>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</si>
  <si>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</si>
  <si>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</si>
  <si>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</si>
  <si>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</si>
  <si>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</si>
  <si>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</si>
  <si>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</si>
  <si>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</si>
  <si>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</si>
  <si>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</si>
  <si>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</si>
  <si>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</si>
  <si>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</si>
  <si>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</si>
  <si>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</si>
  <si>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</si>
  <si>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</si>
  <si>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</si>
  <si>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</si>
  <si>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</si>
  <si>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</si>
  <si>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</si>
  <si>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</si>
  <si>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</si>
  <si>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</si>
  <si>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</si>
  <si>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</si>
  <si>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</si>
  <si>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</si>
  <si>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</si>
  <si>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</si>
  <si>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</si>
  <si>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</si>
  <si>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</si>
  <si>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</si>
  <si>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</si>
  <si>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</si>
  <si>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</si>
  <si>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</si>
  <si>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</si>
  <si>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</si>
  <si>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</si>
  <si>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</si>
  <si>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</si>
  <si>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</si>
  <si>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</si>
  <si>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</si>
  <si>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</si>
  <si>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</si>
  <si>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</si>
  <si>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</si>
  <si>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</si>
  <si>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</si>
  <si>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</si>
  <si>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</si>
  <si>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</si>
  <si>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</si>
  <si>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</si>
  <si>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</si>
  <si>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</si>
  <si>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</si>
  <si>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</si>
  <si>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</si>
  <si>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</si>
  <si>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</si>
  <si>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</si>
  <si>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</si>
  <si>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</si>
  <si>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</si>
  <si>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</si>
  <si>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</si>
  <si>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</si>
  <si>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</si>
  <si>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</si>
  <si>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</si>
  <si>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</si>
  <si>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</si>
  <si>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</si>
  <si>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</si>
  <si>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</si>
  <si>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</si>
  <si>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</si>
  <si>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</si>
  <si>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</si>
  <si>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</si>
  <si>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</si>
  <si>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</si>
  <si>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</si>
  <si>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</si>
  <si>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</si>
  <si>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</si>
  <si>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</si>
  <si>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</si>
  <si>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</si>
  <si>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</si>
  <si>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</si>
  <si>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</si>
  <si>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</si>
  <si>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</si>
  <si>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</si>
  <si>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</si>
  <si>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</si>
  <si>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</si>
  <si>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</si>
  <si>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</si>
  <si>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</si>
  <si>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</si>
  <si>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</si>
  <si>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</si>
  <si>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</si>
  <si>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</si>
  <si>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</si>
  <si>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</si>
  <si>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</si>
  <si>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</si>
  <si>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</si>
  <si>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</si>
  <si>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</si>
  <si>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</si>
  <si>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</si>
  <si>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</si>
  <si>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</si>
  <si>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</si>
  <si>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</si>
  <si>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</si>
  <si>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</si>
  <si>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</si>
  <si>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</si>
  <si>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</si>
  <si>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</si>
  <si>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</si>
  <si>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</si>
  <si>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</si>
  <si>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</si>
  <si>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</si>
  <si>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</si>
  <si>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</si>
  <si>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</si>
  <si>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</si>
  <si>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</si>
  <si>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</si>
  <si>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</si>
  <si>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</si>
  <si>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</si>
  <si>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</si>
  <si>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</si>
  <si>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</si>
  <si>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</si>
  <si>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</si>
  <si>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</si>
  <si>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</si>
  <si>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</si>
  <si>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</si>
  <si>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</si>
  <si>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</si>
  <si>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</si>
  <si>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</si>
  <si>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</si>
  <si>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</si>
  <si>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</si>
  <si>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</si>
  <si>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</si>
  <si>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</si>
  <si>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</si>
  <si>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</si>
  <si>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</si>
  <si>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</si>
  <si>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</si>
  <si>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</si>
  <si>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</si>
  <si>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</si>
  <si>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</si>
  <si>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</si>
  <si>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</si>
  <si>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</si>
  <si>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</si>
  <si>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</si>
  <si>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</si>
  <si>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</si>
  <si>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</si>
  <si>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</si>
  <si>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</si>
  <si>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</si>
  <si>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</si>
  <si>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</si>
  <si>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</si>
  <si>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</si>
  <si>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</si>
  <si>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</si>
  <si>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</si>
  <si>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</si>
  <si>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</si>
  <si>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</si>
  <si>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</si>
  <si>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</si>
  <si>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</si>
  <si>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</si>
  <si>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</si>
  <si>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</si>
  <si>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</si>
  <si>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</si>
  <si>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</si>
  <si>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</si>
  <si>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</si>
  <si>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</si>
  <si>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</si>
  <si>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</si>
  <si>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</si>
  <si>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</si>
  <si>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</si>
  <si>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</si>
  <si>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</si>
  <si>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</si>
  <si>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</si>
  <si>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</si>
  <si>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</si>
  <si>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</si>
  <si>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</si>
  <si>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</si>
  <si>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</si>
  <si>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</si>
  <si>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</si>
  <si>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</si>
  <si>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</si>
  <si>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</si>
  <si>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</si>
  <si>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</si>
  <si>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</si>
  <si>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</si>
  <si>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</si>
  <si>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</si>
  <si>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</si>
  <si>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</si>
  <si>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</si>
  <si>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</si>
  <si>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</si>
  <si>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</si>
  <si>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</si>
  <si>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</si>
  <si>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</si>
  <si>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</si>
  <si>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</si>
  <si>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</si>
  <si>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</si>
  <si>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</si>
  <si>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</si>
  <si>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</si>
  <si>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</si>
  <si>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</si>
  <si>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</si>
  <si>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</si>
  <si>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</si>
  <si>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</si>
  <si>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</si>
  <si>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</si>
  <si>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</si>
  <si>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</si>
  <si>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</si>
  <si>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</si>
  <si>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</si>
  <si>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</si>
  <si>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</si>
  <si>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</si>
  <si>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</si>
  <si>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</si>
  <si>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</si>
  <si>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</si>
  <si>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</si>
  <si>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</si>
  <si>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</si>
  <si>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</si>
  <si>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</si>
  <si>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</si>
  <si>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</si>
  <si>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</si>
  <si>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</si>
  <si>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</si>
  <si>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</si>
  <si>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</si>
  <si>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</si>
  <si>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</si>
  <si>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</si>
  <si>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</si>
  <si>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</si>
  <si>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</si>
  <si>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</si>
  <si>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</si>
  <si>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</si>
  <si>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</si>
  <si>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</si>
  <si>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</si>
  <si>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</si>
  <si>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</si>
  <si>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</si>
  <si>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</si>
  <si>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</si>
  <si>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</si>
  <si>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</si>
  <si>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</si>
  <si>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</si>
  <si>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</si>
  <si>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</si>
  <si>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</si>
  <si>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</si>
  <si>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</si>
  <si>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</si>
  <si>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</si>
  <si>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</si>
  <si>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</si>
  <si>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</si>
  <si>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</si>
  <si>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</si>
  <si>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</si>
  <si>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</si>
  <si>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</si>
  <si>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</si>
  <si>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</si>
  <si>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</si>
  <si>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</si>
  <si>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</si>
  <si>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</si>
  <si>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</si>
  <si>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</si>
  <si>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</si>
  <si>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</si>
  <si>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</si>
  <si>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</si>
  <si>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</si>
  <si>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</si>
  <si>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</si>
  <si>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</si>
  <si>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</si>
  <si>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</si>
  <si>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</si>
  <si>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</si>
  <si>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</si>
  <si>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</si>
  <si>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</si>
  <si>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</si>
  <si>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</si>
  <si>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</si>
  <si>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</si>
  <si>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</si>
  <si>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</si>
  <si>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</si>
  <si>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</si>
  <si>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</si>
  <si>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</si>
  <si>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</si>
  <si>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</si>
  <si>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</si>
  <si>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</si>
  <si>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</si>
  <si>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</si>
  <si>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</si>
  <si>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</si>
  <si>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</si>
  <si>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</si>
  <si>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</si>
  <si>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</si>
  <si>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</si>
  <si>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</si>
  <si>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</si>
  <si>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</si>
  <si>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</si>
  <si>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</si>
  <si>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</si>
  <si>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</si>
  <si>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</si>
  <si>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</si>
  <si>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</si>
  <si>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</si>
  <si>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</si>
  <si>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</si>
  <si>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</si>
  <si>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</si>
  <si>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</si>
  <si>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</si>
  <si>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</si>
  <si>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</si>
  <si>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</si>
  <si>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</si>
  <si>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</si>
  <si>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</si>
  <si>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</si>
  <si>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</si>
  <si>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</si>
  <si>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</si>
  <si>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</si>
  <si>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</si>
  <si>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</si>
  <si>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</si>
  <si>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</si>
  <si>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</si>
  <si>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</si>
  <si>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</si>
  <si>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</si>
  <si>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</si>
  <si>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</si>
  <si>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</si>
  <si>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</si>
  <si>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</si>
  <si>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</si>
  <si>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</si>
  <si>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</si>
  <si>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</si>
  <si>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</si>
  <si>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</si>
  <si>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</si>
  <si>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</si>
  <si>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</si>
  <si>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</si>
  <si>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</si>
  <si>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</si>
  <si>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</si>
  <si>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</si>
  <si>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</si>
  <si>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</si>
  <si>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</si>
  <si>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</si>
  <si>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</si>
  <si>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</si>
  <si>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</si>
  <si>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</si>
  <si>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</si>
  <si>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</si>
  <si>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</si>
  <si>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</si>
  <si>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</si>
  <si>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</si>
  <si>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</si>
  <si>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</si>
  <si>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</si>
  <si>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</si>
  <si>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</si>
  <si>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</si>
  <si>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</si>
  <si>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</si>
  <si>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</si>
  <si>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</si>
  <si>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</si>
  <si>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</si>
  <si>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</si>
  <si>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</si>
  <si>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</si>
  <si>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</si>
  <si>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</si>
  <si>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</si>
  <si>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</si>
  <si>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</si>
  <si>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</si>
  <si>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</si>
  <si>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</si>
  <si>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</si>
  <si>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</si>
  <si>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</si>
  <si>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</si>
  <si>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</si>
  <si>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</si>
  <si>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</si>
  <si>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</si>
  <si>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</si>
  <si>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</si>
  <si>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</si>
  <si>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</si>
  <si>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</si>
  <si>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</si>
  <si>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</si>
  <si>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</si>
  <si>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</si>
  <si>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</si>
  <si>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</si>
  <si>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</si>
  <si>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</si>
  <si>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</si>
  <si>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</si>
  <si>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</si>
  <si>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</si>
  <si>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</si>
  <si>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</si>
  <si>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</si>
  <si>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</si>
  <si>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</si>
  <si>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</si>
  <si>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</si>
  <si>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</si>
  <si>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</si>
  <si>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</si>
  <si>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</si>
  <si>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</si>
  <si>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</si>
  <si>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</si>
  <si>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</si>
  <si>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</si>
  <si>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</si>
  <si>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</si>
  <si>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</si>
  <si>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</si>
  <si>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</si>
  <si>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</si>
  <si>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</si>
  <si>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</si>
  <si>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</si>
  <si>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</si>
  <si>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</si>
  <si>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</si>
  <si>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</si>
  <si>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</si>
  <si>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</si>
  <si>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</si>
  <si>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</si>
  <si>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</si>
  <si>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</si>
  <si>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</si>
  <si>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</si>
  <si>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</si>
  <si>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</si>
  <si>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</si>
  <si>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</si>
  <si>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</si>
  <si>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</si>
  <si>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</si>
  <si>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</si>
  <si>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</si>
  <si>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</si>
  <si>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</si>
  <si>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</si>
  <si>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</si>
  <si>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</si>
  <si>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</si>
  <si>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</si>
  <si>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</si>
  <si>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</si>
  <si>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</si>
  <si>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</si>
  <si>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</si>
  <si>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</si>
  <si>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</si>
  <si>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</si>
  <si>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</si>
  <si>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</si>
  <si>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</si>
  <si>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</si>
  <si>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</si>
  <si>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</si>
  <si>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</si>
  <si>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</si>
  <si>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</si>
  <si>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</si>
  <si>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</si>
  <si>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</si>
  <si>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</si>
  <si>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</si>
  <si>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</si>
  <si>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</si>
  <si>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</si>
  <si>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</si>
  <si>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</si>
  <si>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</si>
  <si>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</si>
  <si>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</si>
  <si>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</si>
  <si>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</si>
  <si>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</si>
  <si>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</si>
  <si>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</si>
  <si>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</si>
  <si>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</si>
  <si>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</si>
  <si>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</si>
  <si>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</si>
  <si>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</si>
  <si>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</si>
  <si>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</si>
  <si>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</si>
  <si>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</si>
  <si>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</si>
  <si>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</si>
  <si>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</si>
  <si>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</si>
  <si>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</si>
  <si>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</si>
  <si>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</si>
  <si>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</si>
  <si>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</si>
  <si>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</si>
  <si>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</si>
  <si>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</si>
  <si>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</si>
  <si>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</si>
  <si>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</si>
  <si>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</si>
  <si>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</si>
  <si>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</si>
  <si>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</si>
  <si>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</si>
  <si>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</si>
  <si>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</si>
  <si>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</si>
  <si>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</si>
  <si>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</si>
  <si>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</si>
  <si>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</si>
  <si>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</si>
  <si>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</si>
  <si>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</si>
  <si>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</si>
  <si>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</si>
  <si>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</si>
  <si>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</si>
  <si>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</si>
  <si>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</si>
  <si>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</si>
  <si>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</si>
  <si>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</si>
  <si>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</si>
  <si>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</si>
  <si>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</si>
  <si>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</si>
  <si>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</si>
  <si>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</si>
  <si>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</si>
  <si>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</si>
  <si>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</si>
  <si>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</si>
  <si>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</si>
  <si>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</si>
  <si>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</si>
  <si>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</si>
  <si>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</si>
  <si>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</si>
  <si>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</si>
  <si>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</si>
  <si>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</si>
  <si>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</si>
  <si>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</si>
  <si>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</si>
  <si>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</si>
  <si>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</si>
  <si>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</si>
  <si>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</si>
  <si>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</si>
  <si>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</si>
  <si>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</si>
  <si>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</si>
  <si>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</si>
  <si>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</si>
  <si>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</si>
  <si>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</si>
  <si>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</si>
  <si>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</si>
  <si>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</si>
  <si>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</si>
  <si>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</si>
  <si>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</si>
  <si>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</si>
  <si>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</si>
  <si>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</si>
  <si>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</si>
  <si>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</si>
  <si>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</si>
  <si>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</si>
  <si>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</si>
  <si>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</si>
  <si>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</si>
  <si>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</si>
  <si>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</si>
  <si>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</si>
  <si>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</si>
  <si>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</si>
  <si>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</si>
  <si>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</si>
  <si>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</si>
  <si>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</si>
  <si>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</si>
  <si>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</si>
  <si>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</si>
  <si>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</si>
  <si>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</si>
  <si>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</si>
  <si>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</si>
  <si>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</si>
  <si>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</si>
  <si>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</si>
  <si>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</si>
  <si>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</si>
  <si>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</si>
  <si>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</si>
  <si>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</si>
  <si>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</si>
  <si>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</si>
  <si>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</si>
  <si>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</si>
  <si>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</si>
  <si>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</si>
  <si>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</si>
  <si>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</si>
  <si>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</si>
  <si>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</si>
  <si>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</si>
  <si>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</si>
  <si>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</si>
  <si>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</si>
  <si>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</si>
  <si>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</si>
  <si>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</si>
  <si>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</si>
  <si>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</si>
  <si>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</si>
  <si>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</si>
  <si>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</si>
  <si>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</si>
  <si>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</si>
  <si>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</si>
  <si>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</si>
  <si>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</si>
  <si>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</si>
  <si>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</si>
  <si>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</si>
  <si>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</si>
  <si>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</si>
  <si>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</si>
  <si>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</si>
  <si>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</si>
  <si>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</si>
  <si>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</si>
  <si>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</si>
  <si>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</si>
  <si>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</si>
  <si>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</si>
  <si>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</si>
  <si>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</si>
  <si>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</si>
  <si>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</si>
  <si>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</si>
  <si>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</si>
  <si>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</si>
  <si>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</si>
  <si>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</si>
  <si>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</si>
  <si>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</si>
  <si>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</si>
  <si>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</si>
  <si>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</si>
  <si>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</si>
  <si>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</si>
  <si>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</si>
  <si>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</si>
  <si>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</si>
  <si>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</si>
  <si>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</si>
  <si>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</si>
  <si>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</si>
  <si>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</si>
  <si>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</si>
  <si>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</si>
  <si>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</si>
  <si>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</si>
  <si>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</si>
  <si>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</si>
  <si>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</si>
  <si>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</si>
  <si>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</si>
  <si>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</si>
  <si>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</si>
  <si>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</si>
  <si>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</si>
  <si>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</si>
  <si>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</si>
  <si>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</si>
  <si>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</si>
  <si>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</si>
  <si>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</si>
  <si>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</si>
  <si>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</si>
  <si>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</si>
  <si>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</si>
  <si>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</si>
  <si>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</si>
  <si>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</si>
  <si>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</si>
  <si>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</si>
  <si>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</si>
  <si>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</si>
  <si>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</si>
  <si>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</si>
  <si>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</si>
  <si>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</si>
  <si>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</si>
  <si>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</si>
  <si>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</si>
  <si>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</si>
  <si>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</si>
  <si>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</si>
  <si>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</si>
  <si>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</si>
  <si>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</si>
  <si>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</si>
  <si>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</si>
  <si>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</si>
  <si>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</si>
  <si>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</si>
  <si>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</si>
  <si>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</si>
  <si>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</si>
  <si>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</si>
  <si>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</si>
  <si>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</si>
  <si>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</si>
  <si>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</si>
  <si>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</si>
  <si>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</si>
  <si>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</si>
  <si>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</si>
  <si>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</si>
  <si>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</si>
  <si>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</si>
  <si>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</si>
  <si>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</si>
  <si>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</si>
  <si>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</si>
  <si>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</si>
  <si>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</si>
  <si>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</si>
  <si>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</si>
  <si>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</si>
  <si>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</si>
  <si>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</si>
  <si>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</si>
  <si>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</si>
  <si>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</si>
  <si>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</si>
  <si>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</si>
  <si>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</si>
  <si>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</si>
  <si>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</si>
  <si>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</si>
  <si>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</si>
  <si>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</si>
  <si>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</si>
  <si>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</si>
  <si>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</si>
  <si>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</si>
  <si>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</si>
  <si>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</si>
  <si>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</si>
  <si>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</si>
  <si>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</si>
  <si>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</si>
  <si>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</si>
  <si>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</si>
  <si>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</si>
  <si>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</si>
  <si>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</si>
  <si>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</si>
  <si>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</si>
  <si>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</si>
  <si>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</si>
  <si>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</si>
  <si>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</si>
  <si>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</si>
  <si>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</si>
  <si>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</si>
  <si>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</si>
  <si>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</si>
  <si>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</si>
  <si>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</si>
  <si>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</si>
  <si>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</si>
  <si>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</si>
  <si>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</si>
  <si>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</si>
  <si>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</si>
  <si>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</si>
  <si>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</si>
  <si>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</si>
  <si>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</si>
  <si>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</si>
  <si>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</si>
  <si>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</si>
  <si>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</si>
  <si>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</si>
  <si>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</si>
  <si>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</si>
  <si>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</si>
  <si>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</si>
  <si>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</si>
  <si>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</si>
  <si>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</si>
  <si>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</si>
  <si>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</si>
  <si>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</si>
  <si>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</si>
  <si>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</si>
  <si>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</si>
  <si>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</si>
  <si>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</si>
  <si>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</si>
  <si>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</si>
  <si>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</si>
  <si>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</si>
  <si>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</si>
  <si>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</si>
  <si>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</si>
  <si>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</si>
  <si>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</si>
  <si>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</si>
  <si>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</si>
  <si>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</si>
  <si>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</si>
  <si>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</si>
  <si>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</si>
  <si>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</si>
  <si>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</si>
  <si>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</si>
  <si>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</si>
  <si>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</si>
  <si>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</si>
  <si>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</si>
  <si>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</si>
  <si>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</si>
  <si>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</si>
  <si>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</si>
  <si>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</si>
  <si>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</si>
  <si>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</si>
  <si>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</si>
  <si>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</si>
  <si>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</si>
  <si>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</si>
  <si>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</si>
  <si>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</si>
  <si>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</si>
  <si>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</si>
  <si>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</si>
  <si>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</si>
  <si>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</si>
  <si>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</si>
  <si>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</si>
  <si>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</si>
  <si>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</si>
  <si>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</si>
  <si>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</si>
  <si>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</si>
  <si>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</si>
  <si>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</si>
  <si>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</si>
  <si>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</si>
  <si>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</si>
  <si>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</si>
  <si>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</si>
  <si>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</si>
  <si>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</si>
  <si>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</si>
  <si>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</si>
  <si>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</si>
  <si>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</si>
  <si>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</si>
  <si>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</si>
  <si>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</si>
  <si>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</si>
  <si>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</si>
  <si>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</si>
  <si>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</si>
  <si>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</si>
  <si>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</si>
  <si>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</si>
  <si>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</si>
  <si>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</si>
  <si>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</si>
  <si>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</si>
  <si>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</si>
  <si>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</si>
  <si>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</si>
  <si>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</si>
  <si>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</si>
  <si>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</si>
  <si>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</si>
  <si>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</si>
  <si>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</si>
  <si>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</si>
  <si>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</si>
  <si>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</si>
  <si>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</si>
  <si>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</si>
  <si>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</si>
  <si>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</si>
  <si>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</si>
  <si>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</si>
  <si>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</si>
  <si>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</si>
  <si>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</si>
  <si>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</si>
  <si>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</si>
  <si>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</si>
  <si>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</si>
  <si>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</si>
  <si>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</si>
  <si>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</si>
  <si>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</si>
  <si>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</si>
  <si>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</si>
  <si>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</si>
  <si>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</si>
  <si>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</si>
  <si>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</si>
  <si>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</si>
  <si>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</si>
  <si>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</si>
  <si>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</si>
  <si>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</si>
  <si>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</si>
  <si>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</si>
  <si>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</si>
  <si>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</si>
  <si>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</si>
  <si>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</si>
  <si>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</si>
  <si>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</si>
  <si>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</si>
  <si>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</si>
  <si>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</si>
  <si>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</si>
  <si>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</si>
  <si>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</si>
  <si>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</si>
  <si>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</si>
  <si>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</si>
  <si>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</si>
  <si>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</si>
  <si>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</si>
  <si>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</si>
  <si>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</si>
  <si>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</si>
  <si>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</si>
  <si>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</si>
  <si>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</si>
  <si>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</si>
  <si>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</si>
  <si>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</si>
  <si>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</si>
  <si>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</si>
  <si>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</si>
  <si>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</si>
  <si>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</si>
  <si>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</si>
  <si>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</si>
  <si>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</si>
  <si>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</si>
  <si>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</si>
  <si>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</si>
  <si>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</si>
  <si>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</si>
  <si>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</si>
  <si>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</si>
  <si>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</si>
  <si>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</si>
  <si>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</si>
  <si>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</si>
  <si>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</si>
  <si>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</si>
  <si>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</si>
  <si>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</si>
  <si>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</si>
  <si>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</si>
  <si>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</si>
  <si>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</si>
  <si>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</si>
  <si>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</si>
  <si>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</si>
  <si>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</si>
  <si>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</si>
  <si>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</si>
  <si>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</si>
  <si>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</si>
  <si>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</si>
  <si>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</si>
  <si>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</si>
  <si>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</si>
  <si>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</si>
  <si>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</si>
  <si>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</si>
  <si>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</si>
  <si>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</si>
  <si>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</si>
  <si>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</si>
  <si>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</si>
  <si>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</si>
  <si>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</si>
  <si>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</si>
  <si>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</si>
  <si>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</si>
  <si>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</si>
  <si>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</si>
  <si>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</si>
  <si>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</si>
  <si>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</si>
  <si>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</si>
  <si>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</si>
  <si>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</si>
  <si>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</si>
  <si>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</si>
  <si>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</si>
  <si>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</si>
  <si>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</si>
  <si>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</si>
  <si>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</si>
  <si>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</si>
  <si>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</si>
  <si>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</si>
  <si>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</si>
  <si>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</si>
  <si>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</si>
  <si>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</si>
  <si>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</si>
  <si>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</si>
  <si>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</si>
  <si>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</si>
  <si>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</si>
  <si>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</si>
  <si>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</si>
  <si>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</si>
  <si>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</si>
  <si>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</si>
  <si>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</si>
  <si>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</si>
  <si>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</si>
  <si>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</si>
  <si>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</si>
  <si>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</si>
  <si>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</si>
  <si>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</si>
  <si>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</si>
  <si>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</si>
  <si>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</si>
  <si>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</si>
  <si>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</si>
  <si>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</si>
  <si>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</si>
  <si>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</si>
  <si>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</si>
  <si>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</si>
  <si>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</si>
  <si>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</si>
  <si>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</si>
  <si>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</si>
  <si>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</si>
  <si>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</si>
  <si>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</si>
  <si>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</si>
  <si>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</si>
  <si>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</si>
  <si>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</si>
  <si>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</si>
  <si>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</si>
  <si>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</si>
  <si>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</si>
  <si>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</si>
  <si>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</si>
  <si>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</si>
  <si>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</si>
  <si>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</si>
  <si>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</si>
  <si>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</si>
  <si>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</si>
  <si>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</si>
  <si>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</si>
  <si>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</si>
  <si>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</si>
  <si>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</si>
  <si>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</si>
  <si>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</si>
  <si>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</si>
  <si>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</si>
  <si>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</si>
  <si>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</si>
  <si>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</si>
  <si>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</si>
  <si>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</si>
  <si>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</si>
  <si>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</si>
  <si>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</si>
  <si>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</si>
  <si>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</si>
  <si>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</si>
  <si>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</si>
  <si>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</si>
  <si>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</si>
  <si>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</si>
  <si>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</si>
  <si>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</si>
  <si>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</si>
  <si>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</si>
  <si>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</si>
  <si>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</si>
  <si>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</si>
  <si>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</si>
  <si>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</si>
  <si>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</si>
  <si>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</si>
  <si>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</si>
  <si>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</si>
  <si>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</si>
  <si>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</si>
  <si>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</si>
  <si>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</si>
  <si>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</si>
  <si>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</si>
  <si>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</si>
  <si>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</si>
  <si>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</si>
  <si>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</si>
  <si>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</si>
  <si>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</si>
  <si>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</si>
  <si>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</si>
  <si>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</si>
  <si>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</si>
  <si>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</si>
  <si>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</si>
  <si>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</si>
  <si>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</si>
  <si>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</si>
  <si>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</si>
  <si>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</si>
  <si>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</si>
  <si>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</si>
  <si>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</si>
  <si>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</si>
  <si>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</si>
  <si>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</si>
  <si>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</si>
  <si>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</si>
  <si>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</si>
  <si>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</si>
  <si>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</si>
  <si>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</si>
  <si>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</si>
  <si>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</si>
  <si>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</si>
  <si>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</si>
  <si>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</si>
  <si>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</si>
  <si>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</si>
  <si>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</si>
  <si>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</si>
  <si>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</si>
  <si>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</si>
  <si>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</si>
  <si>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</si>
  <si>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</si>
  <si>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</si>
  <si>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</si>
  <si>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</si>
  <si>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</si>
  <si>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</si>
  <si>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</si>
  <si>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</si>
  <si>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</si>
  <si>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</si>
  <si>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</si>
  <si>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</si>
  <si>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</si>
  <si>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</si>
  <si>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</si>
  <si>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</si>
  <si>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</si>
  <si>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</si>
  <si>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</si>
  <si>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</si>
  <si>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</si>
  <si>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</si>
  <si>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</si>
  <si>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</si>
  <si>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</si>
  <si>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</si>
  <si>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</si>
  <si>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</si>
  <si>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</si>
  <si>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</si>
  <si>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</si>
  <si>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</si>
  <si>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</si>
  <si>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</si>
  <si>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</si>
  <si>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</si>
  <si>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</si>
  <si>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</si>
  <si>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</si>
  <si>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</si>
  <si>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</si>
  <si>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</si>
  <si>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</si>
  <si>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</si>
  <si>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</si>
  <si>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</si>
  <si>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</si>
  <si>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</si>
  <si>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</si>
  <si>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</si>
  <si>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</si>
  <si>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</si>
  <si>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</si>
  <si>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</si>
  <si>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</si>
  <si>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</si>
  <si>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</si>
  <si>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</si>
  <si>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</si>
  <si>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</si>
  <si>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</si>
  <si>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</si>
  <si>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</si>
  <si>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</si>
  <si>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</si>
  <si>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</si>
  <si>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</si>
  <si>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</si>
  <si>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</si>
  <si>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</si>
  <si>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</si>
  <si>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</si>
  <si>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</si>
  <si>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</si>
  <si>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</si>
  <si>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</si>
  <si>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</si>
  <si>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</si>
  <si>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</si>
  <si>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</si>
  <si>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</si>
  <si>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</si>
  <si>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</si>
  <si>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</si>
  <si>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</si>
  <si>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</si>
  <si>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</si>
  <si>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</si>
  <si>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</si>
  <si>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</si>
  <si>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</si>
  <si>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</si>
  <si>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</si>
  <si>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</si>
  <si>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</si>
  <si>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</si>
  <si>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</si>
  <si>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</si>
  <si>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</si>
  <si>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</si>
  <si>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</si>
  <si>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</si>
  <si>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</si>
  <si>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</si>
  <si>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</si>
  <si>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</si>
  <si>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</si>
  <si>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</si>
  <si>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</si>
  <si>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</si>
  <si>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</si>
  <si>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</si>
  <si>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</si>
  <si>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</si>
  <si>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</si>
  <si>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</si>
  <si>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</si>
  <si>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</si>
  <si>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</si>
  <si>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</si>
  <si>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</si>
  <si>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</si>
  <si>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</si>
  <si>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</si>
  <si>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</si>
  <si>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</si>
  <si>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</si>
  <si>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</si>
  <si>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</si>
  <si>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</si>
  <si>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</si>
  <si>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</si>
  <si>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</si>
  <si>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</si>
  <si>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</si>
  <si>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</si>
  <si>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</si>
  <si>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</si>
  <si>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</si>
  <si>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</si>
  <si>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</si>
  <si>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</si>
  <si>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</si>
  <si>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</si>
  <si>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</si>
  <si>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</si>
  <si>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</si>
  <si>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</si>
  <si>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</si>
  <si>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</si>
  <si>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</si>
  <si>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</si>
  <si>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</si>
  <si>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</si>
  <si>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</si>
  <si>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</si>
  <si>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</si>
  <si>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</si>
  <si>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</si>
  <si>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</si>
  <si>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</si>
  <si>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</si>
  <si>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</si>
  <si>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</si>
  <si>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</si>
  <si>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</si>
  <si>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</si>
  <si>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</si>
  <si>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</si>
  <si>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</si>
  <si>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</si>
  <si>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</si>
  <si>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</si>
  <si>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</si>
  <si>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</si>
  <si>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</si>
  <si>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</si>
  <si>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</si>
  <si>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</si>
  <si>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</si>
  <si>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</si>
  <si>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</si>
  <si>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</si>
  <si>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</si>
  <si>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</si>
  <si>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</si>
  <si>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</si>
  <si>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</si>
  <si>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</si>
  <si>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</si>
  <si>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</si>
  <si>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</si>
  <si>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</si>
  <si>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</si>
  <si>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</si>
  <si>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</si>
  <si>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</si>
  <si>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</si>
  <si>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</si>
  <si>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</si>
  <si>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</si>
  <si>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</si>
  <si>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</si>
  <si>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</si>
  <si>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</si>
  <si>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</si>
  <si>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</si>
  <si>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</si>
  <si>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</si>
  <si>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</si>
  <si>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</si>
  <si>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</si>
  <si>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</si>
  <si>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</si>
  <si>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</si>
  <si>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</si>
  <si>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</si>
  <si>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</si>
  <si>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</si>
  <si>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</si>
  <si>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</si>
  <si>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</si>
  <si>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</si>
  <si>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</si>
  <si>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</si>
  <si>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</si>
  <si>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</si>
  <si>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</si>
  <si>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</si>
  <si>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</si>
  <si>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</si>
  <si>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</si>
  <si>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</si>
  <si>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</si>
  <si>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</si>
  <si>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</si>
  <si>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</si>
  <si>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</si>
  <si>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</si>
  <si>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</si>
  <si>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</si>
  <si>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</si>
  <si>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</si>
  <si>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</si>
  <si>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</si>
  <si>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</si>
  <si>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</si>
  <si>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</si>
  <si>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</si>
  <si>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</si>
  <si>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</si>
  <si>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</si>
  <si>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</si>
  <si>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</si>
  <si>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</si>
  <si>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</si>
  <si>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</si>
  <si>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</si>
  <si>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</si>
  <si>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</si>
  <si>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</si>
  <si>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</si>
  <si>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</si>
  <si>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</si>
  <si>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</si>
  <si>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</si>
  <si>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</si>
  <si>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</si>
  <si>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</si>
  <si>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</si>
  <si>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</si>
  <si>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</si>
  <si>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</si>
  <si>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</si>
  <si>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</si>
  <si>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</si>
  <si>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</si>
  <si>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</si>
  <si>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</si>
  <si>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</si>
  <si>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</si>
  <si>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</si>
  <si>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</si>
  <si>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</si>
  <si>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</si>
  <si>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</si>
  <si>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</si>
  <si>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</si>
  <si>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</si>
  <si>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</si>
  <si>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</si>
  <si>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</si>
  <si>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</si>
  <si>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</si>
  <si>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</si>
  <si>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</si>
  <si>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</si>
  <si>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</si>
  <si>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</si>
  <si>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</si>
  <si>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</si>
  <si>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</si>
  <si>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</si>
  <si>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</si>
  <si>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</si>
  <si>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</si>
  <si>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</si>
  <si>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</si>
  <si>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</si>
  <si>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</si>
  <si>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</si>
  <si>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</si>
  <si>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</si>
  <si>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</si>
  <si>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</si>
  <si>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</si>
  <si>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</si>
  <si>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</si>
  <si>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</si>
  <si>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</si>
  <si>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</si>
  <si>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</si>
  <si>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</si>
  <si>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</si>
  <si>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</si>
  <si>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</si>
  <si>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</si>
  <si>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</si>
  <si>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</si>
  <si>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</si>
  <si>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</si>
  <si>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</si>
  <si>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</si>
  <si>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</si>
  <si>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</si>
  <si>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</si>
  <si>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</si>
  <si>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</si>
  <si>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</si>
  <si>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</si>
  <si>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</si>
  <si>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</si>
  <si>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</si>
  <si>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</si>
  <si>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</si>
  <si>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</si>
  <si>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</si>
  <si>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</si>
  <si>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</si>
  <si>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</si>
  <si>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</si>
  <si>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</si>
  <si>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</si>
  <si>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</si>
  <si>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</si>
  <si>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</si>
  <si>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</si>
  <si>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</si>
  <si>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</si>
  <si>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</si>
  <si>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</si>
  <si>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</si>
  <si>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</si>
  <si>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</si>
  <si>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</si>
  <si>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</si>
  <si>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</si>
  <si>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</si>
  <si>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</si>
  <si>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</si>
  <si>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</si>
  <si>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</si>
  <si>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</si>
  <si>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</si>
  <si>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</si>
  <si>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</si>
  <si>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</si>
  <si>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</si>
  <si>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</si>
  <si>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</si>
  <si>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</si>
  <si>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</si>
  <si>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</si>
  <si>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</si>
  <si>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</si>
  <si>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</si>
  <si>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</si>
  <si>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</si>
  <si>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</si>
  <si>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</si>
  <si>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</si>
  <si>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</si>
  <si>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</si>
  <si>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</si>
  <si>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</si>
  <si>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</si>
  <si>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</si>
  <si>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</si>
  <si>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</si>
  <si>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</si>
  <si>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</si>
  <si>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</si>
  <si>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</si>
  <si>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</si>
  <si>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</si>
  <si>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</si>
  <si>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</si>
  <si>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</si>
  <si>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</si>
  <si>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</si>
  <si>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</si>
  <si>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</si>
  <si>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</si>
  <si>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</si>
  <si>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</si>
  <si>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</si>
  <si>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</si>
  <si>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</si>
  <si>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</si>
  <si>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</si>
  <si>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</si>
  <si>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</si>
  <si>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</si>
  <si>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</si>
  <si>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</si>
  <si>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</si>
  <si>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</si>
  <si>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</si>
  <si>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</si>
  <si>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</si>
  <si>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</si>
  <si>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</si>
  <si>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</si>
  <si>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</si>
  <si>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</si>
  <si>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</si>
  <si>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</si>
  <si>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</si>
  <si>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</si>
  <si>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</si>
  <si>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</si>
  <si>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</si>
  <si>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</si>
  <si>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</si>
  <si>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</si>
  <si>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</si>
  <si>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</si>
  <si>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</si>
  <si>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</si>
  <si>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</si>
  <si>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</si>
  <si>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</si>
  <si>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</si>
  <si>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</si>
  <si>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</si>
  <si>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</si>
  <si>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</si>
  <si>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</si>
  <si>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</si>
  <si>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</si>
  <si>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</si>
  <si>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</si>
  <si>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</si>
  <si>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</si>
  <si>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</si>
  <si>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</si>
  <si>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</si>
  <si>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</si>
  <si>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</si>
  <si>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</si>
  <si>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</si>
  <si>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</si>
  <si>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</si>
  <si>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</si>
  <si>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</si>
  <si>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</si>
  <si>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</si>
  <si>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</si>
  <si>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</si>
  <si>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</si>
  <si>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</si>
  <si>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</si>
  <si>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</si>
  <si>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</si>
  <si>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</si>
  <si>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</si>
  <si>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</si>
  <si>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</si>
  <si>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</si>
  <si>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</si>
  <si>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</si>
  <si>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</si>
  <si>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</si>
  <si>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</si>
  <si>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</si>
  <si>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</si>
  <si>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</si>
  <si>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</si>
  <si>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</si>
  <si>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</si>
  <si>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</si>
  <si>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</si>
  <si>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</si>
  <si>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</si>
  <si>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</si>
  <si>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</si>
  <si>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</si>
  <si>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</si>
  <si>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</si>
  <si>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</si>
  <si>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</si>
  <si>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</si>
  <si>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</si>
  <si>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</si>
  <si>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</si>
  <si>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</si>
  <si>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</si>
  <si>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</si>
  <si>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</si>
  <si>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</si>
  <si>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</si>
  <si>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</si>
  <si>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</si>
  <si>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</si>
  <si>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</si>
  <si>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</si>
  <si>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</si>
  <si>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</si>
  <si>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</si>
  <si>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</si>
  <si>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</si>
  <si>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</si>
  <si>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</si>
  <si>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</si>
  <si>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</si>
  <si>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</si>
  <si>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</si>
  <si>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</si>
  <si>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</si>
  <si>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</si>
  <si>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</si>
  <si>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</si>
  <si>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</si>
  <si>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</si>
  <si>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</si>
  <si>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</si>
  <si>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</si>
  <si>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</si>
  <si>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</si>
  <si>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</si>
  <si>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</si>
  <si>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</si>
  <si>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</si>
  <si>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</si>
  <si>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</si>
  <si>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</si>
  <si>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</si>
  <si>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</si>
  <si>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</si>
  <si>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</si>
  <si>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</si>
  <si>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</si>
  <si>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</si>
  <si>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</si>
  <si>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</si>
  <si>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</si>
  <si>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</si>
  <si>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</si>
  <si>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</si>
  <si>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</si>
  <si>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</si>
  <si>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</si>
  <si>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</si>
  <si>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</si>
  <si>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</si>
  <si>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</si>
  <si>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</si>
  <si>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</si>
  <si>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</si>
  <si>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</si>
  <si>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</si>
  <si>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</si>
  <si>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</si>
  <si>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</si>
  <si>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</si>
  <si>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</si>
  <si>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</si>
  <si>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</si>
  <si>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</si>
  <si>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</si>
  <si>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</si>
  <si>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</si>
  <si>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</si>
  <si>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</si>
  <si>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</si>
  <si>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</si>
  <si>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</si>
  <si>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</si>
  <si>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</si>
  <si>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</si>
  <si>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</si>
  <si>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</si>
  <si>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</si>
  <si>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</si>
  <si>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</si>
  <si>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</si>
  <si>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</si>
  <si>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</si>
  <si>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</si>
  <si>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</si>
  <si>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</si>
  <si>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</si>
  <si>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</si>
  <si>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</si>
  <si>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</si>
  <si>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</si>
  <si>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</si>
  <si>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</si>
  <si>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</si>
  <si>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</si>
  <si>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</si>
  <si>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</si>
  <si>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</si>
  <si>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</si>
  <si>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</si>
  <si>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</si>
  <si>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</si>
  <si>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</si>
  <si>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</si>
  <si>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</si>
  <si>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</si>
  <si>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</si>
  <si>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</si>
  <si>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</si>
  <si>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</si>
  <si>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</si>
  <si>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</si>
  <si>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</si>
  <si>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</si>
  <si>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</si>
  <si>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</si>
  <si>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</si>
  <si>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</si>
  <si>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</si>
  <si>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</si>
  <si>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</si>
  <si>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</si>
  <si>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</si>
  <si>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</si>
  <si>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</si>
  <si>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</si>
  <si>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</si>
  <si>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</si>
  <si>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</si>
  <si>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</si>
  <si>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</si>
  <si>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</si>
  <si>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</si>
  <si>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</si>
  <si>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</si>
  <si>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</si>
  <si>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</si>
  <si>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</si>
  <si>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</si>
  <si>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</si>
  <si>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</si>
  <si>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</si>
  <si>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</si>
  <si>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</si>
  <si>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</si>
  <si>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</si>
  <si>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</si>
  <si>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</si>
  <si>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</si>
  <si>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</si>
  <si>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</si>
  <si>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</si>
  <si>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</si>
  <si>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</si>
  <si>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</si>
  <si>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</si>
  <si>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</si>
  <si>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</si>
  <si>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</si>
  <si>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</si>
  <si>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</si>
  <si>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</si>
  <si>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</si>
  <si>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</si>
  <si>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</si>
  <si>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</si>
  <si>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</si>
  <si>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</si>
  <si>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</si>
  <si>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</si>
  <si>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</si>
  <si>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</si>
  <si>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</si>
  <si>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</si>
  <si>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</si>
  <si>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</si>
  <si>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</si>
  <si>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</si>
  <si>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</si>
  <si>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</si>
  <si>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</si>
  <si>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</si>
  <si>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</si>
  <si>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</si>
  <si>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</si>
  <si>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</si>
  <si>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</si>
  <si>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</si>
  <si>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</si>
  <si>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</si>
  <si>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</si>
  <si>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</si>
  <si>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</si>
  <si>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</si>
  <si>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</si>
  <si>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</si>
  <si>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</si>
  <si>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</si>
  <si>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</si>
  <si>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</si>
  <si>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</si>
  <si>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</si>
  <si>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</si>
  <si>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</si>
  <si>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</si>
  <si>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</si>
  <si>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</si>
  <si>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</si>
  <si>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</si>
  <si>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</si>
  <si>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</si>
  <si>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</si>
  <si>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</si>
  <si>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</si>
  <si>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</si>
  <si>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</si>
  <si>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</si>
  <si>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</si>
  <si>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</si>
  <si>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</si>
  <si>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</si>
  <si>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</si>
  <si>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</si>
  <si>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</si>
  <si>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</si>
  <si>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</si>
  <si>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</si>
  <si>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</si>
  <si>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</si>
  <si>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</si>
  <si>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</si>
  <si>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</si>
  <si>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</si>
  <si>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</si>
  <si>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</si>
  <si>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</si>
  <si>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</si>
  <si>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</si>
  <si>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</si>
  <si>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</si>
  <si>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</si>
  <si>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</si>
  <si>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</si>
  <si>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</si>
  <si>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</si>
  <si>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</si>
  <si>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</si>
  <si>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</si>
  <si>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</si>
  <si>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</si>
  <si>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</si>
  <si>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</si>
  <si>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</si>
  <si>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</si>
  <si>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</si>
  <si>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</si>
  <si>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</si>
  <si>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</si>
  <si>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</si>
  <si>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</si>
  <si>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</si>
  <si>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</si>
  <si>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</si>
  <si>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</si>
  <si>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</si>
  <si>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</si>
  <si>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</si>
  <si>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</si>
  <si>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</si>
  <si>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</si>
  <si>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</si>
  <si>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</si>
  <si>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</si>
  <si>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</si>
  <si>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</si>
  <si>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</si>
  <si>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</si>
  <si>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</si>
  <si>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</si>
  <si>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</si>
  <si>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</si>
  <si>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</si>
  <si>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</si>
  <si>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</si>
  <si>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</si>
  <si>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</si>
  <si>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</si>
  <si>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</si>
  <si>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</si>
  <si>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</si>
  <si>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</si>
  <si>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</si>
  <si>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</si>
  <si>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</si>
  <si>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</si>
  <si>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</si>
  <si>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</si>
  <si>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</si>
  <si>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</si>
  <si>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</si>
  <si>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</si>
  <si>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</si>
  <si>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</si>
  <si>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</si>
  <si>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</si>
  <si>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</si>
  <si>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</si>
  <si>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</si>
  <si>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</si>
  <si>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</si>
  <si>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</si>
  <si>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</si>
  <si>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</si>
  <si>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</si>
  <si>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</si>
  <si>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</si>
  <si>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</si>
  <si>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</si>
  <si>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</si>
  <si>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</si>
  <si>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</si>
  <si>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</si>
  <si>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</si>
  <si>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</si>
  <si>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</si>
  <si>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</si>
  <si>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</si>
  <si>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</si>
  <si>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</si>
  <si>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</si>
  <si>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</si>
  <si>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</si>
  <si>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</si>
  <si>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</si>
  <si>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</si>
  <si>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</si>
  <si>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</si>
  <si>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</si>
  <si>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</si>
  <si>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</si>
  <si>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</si>
  <si>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</si>
  <si>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</si>
  <si>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</si>
  <si>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</si>
  <si>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</si>
  <si>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</si>
  <si>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</si>
  <si>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</si>
  <si>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</si>
  <si>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</si>
  <si>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</si>
  <si>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</si>
  <si>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</si>
  <si>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</si>
  <si>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</si>
  <si>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</si>
  <si>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</si>
  <si>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</si>
  <si>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</si>
  <si>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</si>
  <si>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</si>
  <si>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</si>
  <si>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</si>
  <si>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</si>
  <si>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</si>
  <si>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</si>
  <si>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</si>
  <si>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</si>
  <si>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</si>
  <si>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</si>
  <si>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</si>
  <si>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</si>
  <si>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</si>
  <si>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</si>
  <si>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</si>
  <si>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</si>
  <si>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</si>
  <si>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</si>
  <si>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</si>
  <si>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</si>
  <si>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</si>
  <si>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</si>
  <si>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</si>
  <si>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</si>
  <si>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</si>
  <si>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</si>
  <si>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</si>
  <si>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</si>
  <si>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</si>
  <si>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</si>
  <si>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</si>
  <si>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</si>
  <si>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</si>
  <si>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</si>
  <si>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</si>
  <si>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</si>
  <si>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</si>
  <si>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</si>
  <si>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</si>
  <si>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</si>
  <si>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</si>
  <si>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</si>
  <si>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</si>
  <si>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</si>
  <si>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</si>
  <si>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</si>
  <si>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</si>
  <si>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</si>
  <si>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</si>
  <si>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</si>
  <si>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</si>
  <si>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</si>
  <si>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</si>
  <si>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</si>
  <si>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</si>
  <si>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</si>
  <si>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</si>
  <si>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</si>
  <si>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</si>
  <si>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</si>
  <si>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</si>
  <si>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</si>
  <si>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</si>
  <si>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</si>
  <si>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</si>
  <si>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</si>
  <si>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</si>
  <si>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</si>
  <si>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</si>
  <si>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</si>
  <si>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</si>
  <si>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</si>
  <si>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</si>
  <si>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</si>
  <si>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</si>
  <si>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</si>
  <si>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</si>
  <si>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</si>
  <si>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</si>
  <si>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</si>
  <si>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</si>
  <si>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</si>
  <si>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</si>
  <si>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</si>
  <si>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</si>
  <si>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</si>
  <si>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</si>
  <si>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</si>
  <si>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</si>
  <si>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</si>
  <si>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</si>
  <si>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</si>
  <si>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</si>
  <si>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</si>
  <si>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</si>
  <si>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</si>
  <si>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</si>
  <si>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</si>
  <si>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</si>
  <si>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</si>
  <si>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</si>
  <si>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</si>
  <si>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</si>
  <si>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</si>
  <si>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</si>
  <si>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</si>
  <si>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</si>
  <si>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</si>
  <si>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</si>
  <si>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</si>
  <si>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</si>
  <si>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</si>
  <si>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</si>
  <si>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</si>
  <si>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</si>
  <si>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</si>
  <si>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</si>
  <si>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</si>
  <si>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</si>
  <si>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</si>
  <si>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</si>
  <si>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</si>
  <si>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</si>
  <si>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</si>
  <si>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</si>
  <si>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</si>
  <si>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</si>
  <si>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</si>
  <si>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</si>
  <si>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</si>
  <si>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</si>
  <si>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</si>
  <si>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</si>
  <si>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</si>
  <si>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</si>
  <si>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</si>
  <si>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</si>
  <si>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</si>
  <si>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</si>
  <si>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</si>
  <si>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</si>
  <si>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</si>
  <si>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</si>
  <si>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</si>
  <si>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</si>
  <si>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</si>
  <si>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</si>
  <si>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</si>
  <si>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</si>
  <si>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</si>
  <si>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</si>
  <si>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</si>
  <si>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</si>
  <si>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</si>
  <si>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</si>
  <si>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</si>
  <si>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</si>
  <si>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</si>
  <si>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</si>
  <si>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</si>
  <si>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</si>
  <si>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</si>
  <si>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</si>
  <si>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</si>
  <si>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</si>
  <si>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</si>
  <si>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</si>
  <si>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</si>
  <si>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</si>
  <si>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</si>
  <si>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</si>
  <si>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</si>
  <si>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</si>
  <si>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</si>
  <si>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</si>
  <si>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</si>
  <si>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</si>
  <si>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</si>
  <si>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</si>
  <si>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</si>
  <si>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</si>
  <si>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</si>
  <si>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</si>
  <si>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</si>
  <si>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</si>
  <si>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</si>
  <si>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</si>
  <si>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</si>
  <si>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</si>
  <si>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</si>
  <si>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</si>
  <si>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</si>
  <si>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</si>
  <si>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</si>
  <si>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</si>
  <si>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</si>
  <si>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</si>
  <si>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</si>
  <si>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</si>
  <si>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</si>
  <si>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</si>
  <si>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</si>
  <si>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</si>
  <si>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</si>
  <si>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</si>
  <si>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</si>
  <si>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</si>
  <si>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</si>
  <si>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</si>
  <si>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</si>
  <si>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</si>
  <si>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</si>
  <si>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</si>
  <si>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</si>
  <si>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</si>
  <si>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</si>
  <si>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</si>
  <si>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</si>
  <si>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</si>
  <si>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</si>
  <si>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</si>
  <si>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</si>
  <si>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</si>
  <si>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</si>
  <si>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</si>
  <si>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</si>
  <si>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</si>
  <si>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</si>
  <si>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</si>
  <si>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</si>
  <si>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</si>
  <si>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</si>
  <si>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</si>
  <si>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</si>
  <si>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</si>
  <si>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</si>
  <si>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</si>
  <si>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</si>
  <si>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</si>
  <si>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</si>
  <si>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</si>
  <si>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</si>
  <si>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</si>
  <si>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</si>
  <si>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</si>
  <si>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</si>
  <si>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</si>
  <si>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</si>
  <si>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</si>
  <si>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</si>
  <si>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</si>
  <si>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</si>
  <si>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</si>
  <si>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</si>
  <si>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</si>
  <si>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</si>
  <si>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</si>
  <si>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</si>
  <si>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</si>
  <si>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</si>
  <si>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</si>
  <si>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</si>
  <si>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</si>
  <si>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</si>
  <si>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</si>
  <si>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</si>
  <si>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</si>
  <si>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</si>
  <si>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</si>
  <si>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</si>
  <si>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</si>
  <si>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</si>
  <si>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</si>
  <si>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</si>
  <si>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</si>
  <si>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</si>
  <si>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</si>
  <si>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</si>
  <si>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</si>
  <si>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</si>
  <si>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</si>
  <si>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</si>
  <si>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</si>
  <si>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</si>
  <si>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</si>
  <si>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</si>
  <si>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</si>
  <si>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</si>
  <si>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</si>
  <si>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</si>
  <si>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</si>
  <si>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</si>
  <si>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</si>
  <si>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</si>
  <si>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</si>
  <si>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</si>
  <si>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</si>
  <si>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</si>
  <si>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</si>
  <si>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</si>
  <si>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</si>
  <si>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</si>
  <si>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</si>
  <si>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</si>
  <si>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</si>
  <si>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</si>
  <si>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</si>
  <si>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</si>
  <si>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</si>
  <si>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</si>
  <si>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</si>
  <si>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</si>
  <si>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</si>
  <si>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</si>
  <si>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</si>
  <si>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</si>
  <si>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</si>
  <si>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</si>
  <si>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</si>
  <si>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</si>
  <si>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</si>
  <si>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</si>
  <si>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</si>
  <si>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</si>
  <si>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</si>
  <si>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</si>
  <si>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</si>
  <si>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</si>
  <si>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</si>
  <si>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</si>
  <si>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</si>
  <si>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</si>
  <si>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</si>
  <si>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</si>
  <si>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</si>
  <si>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</si>
  <si>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</si>
  <si>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</si>
  <si>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</si>
  <si>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</si>
  <si>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</si>
  <si>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</si>
  <si>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</si>
  <si>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</si>
  <si>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</si>
  <si>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</si>
  <si>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</si>
  <si>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</si>
  <si>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</si>
  <si>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</si>
  <si>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</si>
  <si>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</si>
  <si>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</si>
  <si>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</si>
  <si>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</si>
  <si>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</si>
  <si>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</si>
  <si>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</si>
  <si>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</si>
  <si>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</si>
  <si>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</si>
  <si>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</si>
  <si>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</si>
  <si>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</si>
  <si>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</si>
  <si>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</si>
  <si>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</si>
  <si>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</si>
  <si>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</si>
  <si>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</si>
  <si>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</si>
  <si>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</si>
  <si>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</si>
  <si>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</si>
  <si>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</si>
  <si>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</si>
  <si>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</si>
  <si>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</si>
  <si>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</si>
  <si>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</si>
  <si>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</si>
  <si>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</si>
  <si>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</si>
  <si>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</si>
  <si>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</si>
  <si>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</si>
  <si>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</si>
  <si>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</si>
  <si>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</si>
  <si>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</si>
  <si>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</si>
  <si>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</si>
  <si>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</si>
  <si>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</si>
  <si>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</si>
  <si>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</si>
  <si>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</si>
  <si>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</si>
  <si>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</si>
  <si>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</si>
  <si>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</si>
  <si>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</si>
  <si>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</si>
  <si>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</si>
  <si>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</si>
  <si>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</si>
  <si>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</si>
  <si>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</si>
  <si>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</si>
  <si>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</si>
  <si>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</si>
  <si>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</si>
  <si>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</si>
  <si>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</si>
  <si>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</si>
  <si>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</si>
  <si>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</si>
  <si>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</si>
  <si>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</si>
  <si>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</si>
  <si>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</si>
  <si>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</si>
  <si>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</si>
  <si>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</si>
  <si>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</si>
  <si>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</si>
  <si>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</si>
  <si>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</si>
  <si>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</si>
  <si>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</si>
  <si>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</si>
  <si>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</si>
  <si>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</si>
  <si>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</si>
  <si>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</si>
  <si>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</si>
  <si>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</si>
  <si>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</si>
  <si>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</si>
  <si>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</si>
  <si>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</si>
  <si>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</si>
  <si>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</si>
  <si>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</si>
  <si>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</si>
  <si>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</si>
  <si>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</si>
  <si>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</si>
  <si>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</si>
  <si>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</si>
  <si>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</si>
  <si>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</si>
  <si>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</si>
  <si>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</si>
  <si>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</si>
  <si>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</si>
  <si>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</si>
  <si>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</si>
  <si>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</si>
  <si>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</si>
  <si>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</si>
  <si>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</si>
  <si>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</si>
  <si>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</si>
  <si>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</si>
  <si>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</si>
  <si>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</si>
  <si>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</si>
  <si>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</si>
  <si>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</si>
  <si>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</si>
  <si>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</si>
  <si>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</si>
  <si>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</si>
  <si>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</si>
  <si>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</si>
  <si>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</si>
  <si>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</si>
  <si>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</si>
  <si>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</si>
  <si>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</si>
  <si>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</si>
  <si>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</si>
  <si>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</si>
  <si>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</si>
  <si>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</si>
  <si>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</si>
  <si>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</si>
  <si>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</si>
  <si>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</si>
  <si>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</si>
  <si>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</si>
  <si>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</si>
  <si>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</si>
  <si>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</si>
  <si>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</si>
  <si>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</si>
  <si>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</si>
  <si>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</si>
  <si>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</si>
  <si>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</si>
  <si>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</si>
  <si>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</si>
  <si>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</si>
  <si>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</si>
  <si>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</si>
  <si>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</si>
  <si>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</si>
  <si>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</si>
  <si>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</si>
  <si>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</si>
  <si>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</si>
  <si>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</si>
  <si>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</si>
  <si>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</si>
  <si>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</si>
  <si>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</si>
  <si>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</si>
  <si>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</si>
  <si>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</si>
  <si>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</si>
  <si>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</si>
  <si>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</si>
  <si>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</si>
  <si>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</si>
  <si>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</si>
  <si>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</si>
  <si>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</si>
  <si>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</si>
  <si>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</si>
  <si>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</si>
  <si>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</si>
  <si>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</si>
  <si>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</si>
  <si>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</si>
  <si>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</si>
  <si>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</si>
  <si>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</si>
  <si>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</si>
  <si>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</si>
  <si>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</si>
  <si>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</si>
  <si>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</si>
  <si>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</si>
  <si>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</si>
  <si>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</si>
  <si>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</si>
  <si>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</si>
  <si>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</si>
  <si>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</si>
  <si>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</si>
  <si>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</si>
  <si>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</si>
  <si>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</si>
  <si>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</si>
  <si>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</si>
  <si>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</si>
  <si>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</si>
  <si>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</si>
  <si>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</si>
  <si>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</si>
  <si>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</si>
  <si>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</si>
  <si>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</si>
  <si>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</si>
  <si>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</si>
  <si>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</si>
  <si>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</si>
  <si>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</si>
  <si>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</si>
  <si>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</si>
  <si>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</si>
  <si>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</si>
  <si>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</si>
  <si>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</si>
  <si>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</si>
  <si>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</si>
  <si>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</si>
  <si>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</si>
  <si>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</si>
  <si>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</si>
  <si>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</si>
  <si>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</si>
  <si>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</si>
  <si>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</si>
  <si>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</si>
  <si>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</si>
  <si>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</si>
  <si>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</si>
  <si>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</si>
  <si>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</si>
  <si>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</si>
  <si>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</si>
  <si>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</si>
  <si>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</si>
  <si>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</si>
  <si>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</si>
  <si>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</si>
  <si>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</si>
  <si>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</si>
  <si>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</si>
  <si>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</si>
  <si>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</si>
  <si>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</si>
  <si>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</si>
  <si>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</si>
  <si>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</si>
  <si>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</si>
  <si>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</si>
  <si>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</si>
  <si>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</si>
  <si>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</si>
  <si>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</si>
  <si>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</si>
  <si>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</si>
  <si>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</si>
  <si>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</si>
  <si>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</si>
  <si>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</si>
  <si>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</si>
  <si>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</si>
  <si>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</si>
  <si>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</si>
  <si>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</si>
  <si>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</si>
  <si>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</si>
  <si>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</si>
  <si>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</si>
  <si>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</si>
  <si>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</si>
  <si>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</si>
  <si>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</si>
  <si>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</si>
  <si>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</si>
  <si>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</si>
  <si>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</si>
  <si>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</si>
  <si>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</si>
  <si>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</si>
  <si>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</si>
  <si>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</si>
  <si>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</si>
  <si>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</si>
  <si>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</si>
  <si>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</si>
  <si>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</si>
  <si>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</si>
  <si>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</si>
  <si>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</si>
  <si>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</si>
  <si>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</si>
  <si>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</si>
  <si>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</si>
  <si>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</si>
  <si>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</si>
  <si>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</si>
  <si>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</si>
  <si>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</si>
  <si>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</si>
  <si>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</si>
  <si>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</si>
  <si>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</si>
  <si>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</si>
  <si>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</si>
  <si>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</si>
  <si>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</si>
  <si>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</si>
  <si>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</si>
  <si>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</si>
  <si>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</si>
  <si>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</si>
  <si>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</si>
  <si>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</si>
  <si>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</si>
  <si>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</si>
  <si>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</si>
  <si>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</si>
  <si>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</si>
  <si>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</si>
  <si>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</si>
  <si>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</si>
  <si>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</si>
  <si>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</si>
  <si>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</si>
  <si>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</si>
  <si>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</si>
  <si>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</si>
  <si>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</si>
  <si>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</si>
  <si>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</si>
  <si>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</si>
  <si>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</si>
  <si>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</si>
  <si>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</si>
  <si>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</si>
  <si>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</si>
  <si>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</si>
  <si>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</si>
  <si>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</si>
  <si>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</si>
  <si>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</si>
  <si>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</si>
  <si>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</si>
  <si>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</si>
  <si>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</si>
  <si>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</si>
  <si>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</si>
  <si>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</si>
  <si>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</si>
  <si>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</si>
  <si>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</si>
  <si>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</si>
  <si>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</si>
  <si>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</si>
  <si>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</si>
  <si>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</si>
  <si>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</si>
  <si>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</si>
  <si>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</si>
  <si>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</si>
  <si>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</si>
  <si>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</si>
  <si>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</si>
  <si>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</si>
  <si>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</si>
  <si>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</si>
  <si>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</si>
  <si>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</si>
  <si>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</si>
  <si>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</si>
  <si>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</si>
  <si>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</si>
  <si>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</si>
  <si>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</si>
  <si>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</si>
  <si>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</si>
  <si>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</si>
  <si>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</si>
  <si>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</si>
  <si>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</si>
  <si>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</si>
  <si>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</si>
  <si>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</si>
  <si>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</si>
  <si>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</si>
  <si>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</si>
  <si>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</si>
  <si>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</si>
  <si>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</si>
  <si>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</si>
  <si>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</si>
  <si>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</si>
  <si>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</si>
  <si>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</si>
  <si>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</si>
  <si>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</si>
  <si>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</si>
  <si>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</si>
  <si>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</si>
  <si>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</si>
  <si>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</si>
  <si>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</si>
  <si>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</si>
  <si>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</si>
  <si>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</si>
  <si>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</si>
  <si>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</si>
  <si>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</si>
  <si>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</si>
  <si>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</si>
  <si>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</si>
  <si>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</si>
  <si>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</si>
  <si>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</si>
  <si>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</si>
  <si>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</si>
  <si>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</si>
  <si>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</si>
  <si>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</si>
  <si>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</si>
  <si>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</si>
  <si>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</si>
  <si>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</si>
  <si>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</si>
  <si>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</si>
  <si>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</si>
  <si>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</si>
  <si>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</si>
  <si>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</si>
  <si>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</si>
  <si>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</si>
  <si>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</si>
  <si>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</si>
  <si>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</si>
  <si>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</si>
  <si>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</si>
  <si>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</si>
  <si>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</si>
  <si>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</si>
  <si>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</si>
  <si>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</si>
  <si>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</si>
  <si>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</si>
  <si>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</si>
  <si>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</si>
  <si>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</si>
  <si>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</si>
  <si>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</si>
  <si>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</si>
  <si>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</si>
  <si>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</si>
  <si>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</si>
  <si>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</si>
  <si>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</si>
  <si>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</si>
  <si>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</si>
  <si>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</si>
  <si>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</si>
  <si>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</si>
  <si>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</si>
  <si>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</si>
  <si>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</si>
  <si>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</si>
  <si>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</si>
  <si>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</si>
  <si>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</si>
  <si>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</si>
  <si>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</si>
  <si>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</si>
  <si>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</si>
  <si>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</si>
  <si>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</si>
  <si>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</si>
  <si>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</si>
  <si>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</si>
  <si>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</si>
  <si>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</si>
  <si>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</si>
  <si>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</si>
  <si>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</si>
  <si>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</si>
  <si>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</si>
  <si>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</si>
  <si>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</si>
  <si>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</si>
  <si>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</si>
  <si>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</si>
  <si>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</si>
  <si>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</si>
  <si>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</si>
  <si>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</si>
  <si>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</si>
  <si>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</si>
  <si>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</si>
  <si>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</si>
  <si>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</si>
  <si>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</si>
  <si>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</si>
  <si>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</si>
  <si>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</si>
  <si>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</si>
  <si>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</si>
  <si>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</si>
  <si>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</si>
  <si>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</si>
  <si>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</si>
  <si>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</si>
  <si>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</si>
  <si>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</si>
  <si>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</si>
  <si>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</si>
  <si>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</si>
  <si>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</si>
  <si>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</si>
  <si>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</si>
  <si>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</si>
  <si>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</si>
  <si>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</si>
  <si>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</si>
  <si>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</si>
  <si>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</si>
  <si>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</si>
  <si>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</si>
  <si>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</si>
  <si>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</si>
  <si>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</si>
  <si>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</si>
  <si>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</si>
  <si>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</si>
  <si>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</si>
  <si>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</si>
  <si>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</si>
  <si>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</si>
  <si>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</si>
  <si>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</si>
  <si>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</si>
  <si>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</si>
  <si>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</si>
  <si>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</si>
  <si>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</si>
  <si>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</si>
  <si>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</si>
  <si>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</si>
  <si>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</si>
  <si>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</si>
  <si>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</si>
  <si>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</si>
  <si>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</si>
  <si>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</si>
  <si>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</si>
  <si>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</si>
  <si>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</si>
  <si>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</si>
  <si>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</si>
  <si>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</si>
  <si>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</si>
  <si>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</si>
  <si>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</si>
  <si>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</si>
  <si>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</si>
  <si>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</si>
  <si>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</si>
  <si>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</si>
  <si>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</si>
  <si>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</si>
  <si>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</si>
  <si>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</si>
  <si>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</si>
  <si>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</si>
  <si>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</si>
  <si>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</si>
  <si>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</si>
  <si>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</si>
  <si>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</si>
  <si>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</si>
  <si>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</si>
  <si>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</si>
  <si>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</si>
  <si>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</si>
  <si>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</si>
  <si>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</si>
  <si>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</si>
  <si>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</si>
  <si>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</si>
  <si>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</si>
  <si>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</si>
  <si>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</si>
  <si>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</si>
  <si>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</si>
  <si>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</si>
  <si>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</si>
  <si>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</si>
  <si>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</si>
  <si>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</si>
  <si>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</si>
  <si>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</si>
  <si>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</si>
  <si>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</si>
  <si>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</si>
  <si>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</si>
  <si>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</si>
  <si>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</si>
  <si>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</si>
  <si>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</si>
  <si>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</si>
  <si>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</si>
  <si>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</si>
  <si>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</si>
  <si>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</si>
  <si>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</si>
  <si>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</si>
  <si>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</si>
  <si>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</si>
  <si>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</si>
  <si>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</si>
  <si>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</si>
  <si>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</si>
  <si>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</si>
  <si>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</si>
  <si>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</si>
  <si>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</si>
  <si>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</si>
  <si>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</si>
  <si>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</si>
  <si>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</si>
  <si>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</si>
  <si>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</si>
  <si>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</si>
  <si>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</si>
  <si>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</si>
  <si>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</si>
  <si>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</si>
  <si>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</si>
  <si>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</si>
  <si>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</si>
  <si>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</si>
  <si>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</si>
  <si>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</si>
  <si>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</si>
  <si>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</si>
  <si>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</si>
  <si>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</si>
  <si>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</si>
  <si>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</si>
  <si>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</si>
  <si>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</si>
  <si>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</si>
  <si>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</si>
  <si>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</si>
  <si>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</si>
  <si>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</si>
  <si>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</si>
  <si>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</si>
  <si>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</si>
  <si>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</si>
  <si>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</si>
  <si>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</si>
  <si>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</si>
  <si>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</si>
  <si>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</si>
  <si>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</si>
  <si>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</si>
  <si>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</si>
  <si>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</si>
  <si>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</si>
  <si>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</si>
  <si>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</si>
  <si>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</si>
  <si>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</si>
  <si>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</si>
  <si>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</si>
  <si>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</si>
  <si>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</si>
  <si>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</si>
  <si>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</si>
  <si>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</si>
  <si>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</si>
  <si>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</si>
  <si>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</si>
  <si>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</si>
  <si>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</si>
  <si>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</si>
  <si>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</si>
  <si>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</si>
  <si>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</si>
  <si>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</si>
  <si>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</si>
  <si>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</si>
  <si>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</si>
  <si>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</si>
  <si>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</si>
  <si>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</si>
  <si>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</si>
  <si>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</si>
  <si>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</si>
  <si>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</si>
  <si>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</si>
  <si>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</si>
  <si>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</si>
  <si>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</si>
  <si>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</si>
  <si>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</si>
  <si>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</si>
  <si>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</si>
  <si>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</si>
  <si>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</si>
  <si>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</si>
  <si>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</si>
  <si>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</si>
  <si>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</si>
  <si>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</si>
  <si>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</si>
  <si>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</si>
  <si>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</si>
  <si>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</si>
  <si>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</si>
  <si>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</si>
  <si>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</si>
  <si>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</si>
  <si>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</si>
  <si>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</si>
  <si>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</si>
  <si>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</si>
  <si>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</si>
  <si>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</si>
  <si>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</si>
  <si>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</si>
  <si>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</si>
  <si>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</si>
  <si>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</si>
  <si>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</si>
  <si>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</si>
  <si>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</si>
  <si>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</si>
  <si>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</si>
  <si>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</si>
  <si>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</si>
  <si>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</si>
  <si>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</si>
  <si>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</si>
  <si>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</si>
  <si>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</si>
  <si>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</si>
  <si>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</si>
  <si>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</si>
  <si>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</si>
  <si>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</si>
  <si>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</si>
  <si>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</si>
  <si>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</si>
  <si>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</si>
  <si>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</si>
  <si>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</si>
  <si>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</si>
  <si>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</si>
  <si>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</si>
  <si>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</si>
  <si>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</si>
  <si>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</si>
  <si>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</si>
  <si>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</si>
  <si>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</si>
  <si>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</si>
  <si>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</si>
  <si>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</si>
  <si>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</si>
  <si>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</si>
  <si>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</si>
  <si>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</si>
  <si>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</si>
  <si>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</si>
  <si>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</si>
  <si>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</si>
  <si>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</si>
  <si>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</si>
  <si>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</si>
  <si>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</si>
  <si>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</si>
  <si>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</si>
  <si>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</si>
  <si>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</si>
  <si>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</si>
  <si>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</si>
  <si>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</si>
  <si>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</si>
  <si>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</si>
  <si>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</si>
  <si>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</si>
  <si>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</si>
  <si>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</si>
  <si>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</si>
  <si>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</si>
  <si>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</si>
  <si>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</si>
  <si>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</si>
  <si>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</si>
  <si>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</si>
  <si>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</si>
  <si>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</si>
  <si>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</si>
  <si>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</si>
  <si>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</si>
  <si>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</si>
  <si>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</si>
  <si>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</si>
  <si>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</si>
  <si>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</si>
  <si>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</si>
  <si>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</si>
  <si>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</si>
  <si>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</si>
  <si>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</si>
  <si>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</si>
  <si>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</si>
  <si>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</si>
  <si>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</si>
  <si>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</si>
  <si>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</si>
  <si>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</si>
  <si>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</si>
  <si>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</si>
  <si>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</si>
  <si>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</si>
  <si>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</si>
  <si>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</si>
  <si>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</si>
  <si>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</si>
  <si>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</si>
  <si>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</si>
  <si>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</si>
  <si>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</si>
  <si>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</si>
  <si>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</si>
  <si>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</si>
  <si>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</si>
  <si>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</si>
  <si>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</si>
  <si>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</si>
  <si>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</si>
  <si>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</si>
  <si>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</si>
  <si>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</si>
  <si>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</si>
  <si>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</si>
  <si>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</si>
  <si>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</si>
  <si>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</si>
  <si>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</si>
  <si>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</si>
  <si>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</si>
  <si>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</si>
  <si>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</si>
  <si>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</si>
  <si>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</si>
  <si>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</si>
  <si>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</si>
  <si>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</si>
  <si>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</si>
  <si>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</si>
  <si>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</si>
  <si>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</si>
  <si>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</si>
  <si>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</si>
  <si>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</si>
  <si>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</si>
  <si>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</si>
  <si>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</si>
  <si>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</si>
  <si>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</si>
  <si>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</si>
  <si>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</si>
  <si>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</si>
  <si>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</si>
  <si>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</si>
  <si>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</si>
  <si>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</si>
  <si>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</si>
  <si>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</si>
  <si>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</si>
  <si>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</si>
  <si>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</si>
  <si>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</si>
  <si>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</si>
  <si>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</si>
  <si>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</si>
  <si>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</si>
  <si>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</si>
  <si>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</si>
  <si>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</si>
  <si>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</si>
  <si>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</si>
  <si>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</si>
  <si>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</si>
  <si>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</si>
  <si>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</si>
  <si>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</si>
  <si>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</si>
  <si>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</si>
  <si>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</si>
  <si>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</si>
  <si>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</si>
  <si>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</si>
  <si>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</si>
  <si>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</si>
  <si>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</si>
  <si>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</si>
  <si>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</si>
  <si>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</si>
  <si>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</si>
  <si>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</si>
  <si>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</si>
  <si>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</si>
  <si>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</si>
  <si>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</si>
  <si>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</si>
  <si>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</si>
  <si>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</si>
  <si>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</si>
  <si>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</si>
  <si>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</si>
  <si>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</si>
  <si>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</si>
  <si>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</si>
  <si>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</si>
  <si>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</si>
  <si>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</si>
  <si>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</si>
  <si>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</si>
  <si>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</si>
  <si>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</si>
  <si>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</si>
  <si>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</si>
  <si>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</si>
  <si>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</si>
  <si>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</si>
  <si>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</si>
  <si>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</si>
  <si>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</si>
  <si>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</si>
  <si>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</si>
  <si>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</si>
  <si>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</si>
  <si>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</si>
  <si>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</si>
  <si>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</si>
  <si>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</si>
  <si>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</si>
  <si>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</si>
  <si>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</si>
  <si>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</si>
  <si>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</si>
  <si>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</si>
  <si>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</si>
  <si>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</si>
  <si>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</si>
  <si>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</si>
  <si>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</si>
  <si>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</si>
  <si>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</si>
  <si>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</si>
  <si>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</si>
  <si>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</si>
  <si>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</si>
  <si>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</si>
  <si>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</si>
  <si>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</si>
  <si>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</si>
  <si>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</si>
  <si>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</si>
  <si>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</si>
  <si>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</si>
  <si>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</si>
  <si>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</si>
  <si>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</si>
  <si>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</si>
  <si>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</si>
  <si>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</si>
  <si>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</si>
  <si>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</si>
  <si>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</si>
  <si>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</si>
  <si>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</si>
  <si>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</si>
  <si>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</si>
  <si>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</si>
  <si>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</si>
  <si>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</si>
  <si>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</si>
  <si>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</si>
  <si>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</si>
  <si>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</si>
  <si>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</si>
  <si>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</si>
  <si>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</si>
  <si>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</si>
  <si>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</si>
  <si>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</si>
  <si>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</si>
  <si>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</si>
  <si>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</si>
  <si>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</si>
  <si>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</si>
  <si>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</si>
  <si>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</si>
  <si>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</si>
  <si>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</si>
  <si>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</si>
  <si>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</si>
  <si>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</si>
  <si>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</si>
  <si>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</si>
  <si>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</si>
  <si>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</si>
  <si>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</si>
  <si>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</si>
  <si>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</si>
  <si>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</si>
  <si>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</si>
  <si>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</si>
  <si>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</si>
  <si>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</si>
  <si>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</si>
  <si>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</si>
  <si>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</si>
  <si>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</si>
  <si>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</si>
  <si>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</si>
  <si>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</si>
  <si>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</si>
  <si>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</si>
  <si>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</si>
  <si>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</si>
  <si>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</si>
  <si>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</si>
  <si>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</si>
  <si>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</si>
  <si>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</si>
  <si>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</si>
  <si>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</si>
  <si>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</si>
  <si>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</si>
  <si>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</si>
  <si>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</si>
  <si>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</si>
  <si>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</si>
  <si>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</si>
  <si>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</si>
  <si>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</si>
  <si>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</si>
  <si>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</si>
  <si>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</si>
  <si>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</si>
  <si>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</si>
  <si>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</si>
  <si>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</si>
  <si>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</si>
  <si>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</si>
  <si>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</si>
  <si>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</si>
  <si>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</si>
  <si>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</si>
  <si>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</si>
  <si>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</si>
  <si>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</si>
  <si>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</si>
  <si>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</si>
  <si>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</si>
  <si>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</si>
  <si>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</si>
  <si>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</si>
  <si>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</si>
  <si>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</si>
  <si>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</si>
  <si>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</si>
  <si>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</si>
  <si>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</si>
  <si>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</si>
  <si>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</si>
  <si>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</si>
  <si>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</si>
  <si>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</si>
  <si>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</si>
  <si>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</si>
  <si>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</si>
  <si>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</si>
  <si>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</si>
  <si>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</si>
  <si>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</si>
  <si>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</si>
  <si>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</si>
  <si>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</si>
  <si>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</si>
  <si>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</si>
  <si>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</si>
  <si>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</si>
  <si>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</si>
  <si>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</si>
  <si>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</si>
  <si>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</si>
  <si>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</si>
  <si>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</si>
  <si>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</si>
  <si>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</si>
  <si>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</si>
  <si>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</si>
  <si>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</si>
  <si>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</si>
  <si>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</si>
  <si>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</si>
  <si>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</si>
  <si>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</si>
  <si>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</si>
  <si>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</si>
  <si>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</si>
  <si>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</si>
  <si>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</si>
  <si>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</si>
  <si>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</si>
  <si>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</si>
  <si>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</si>
  <si>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</si>
  <si>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</si>
  <si>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</si>
  <si>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</si>
  <si>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</si>
  <si>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</si>
  <si>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</si>
  <si>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</si>
  <si>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</si>
  <si>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</si>
  <si>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</si>
  <si>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</si>
  <si>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</si>
  <si>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</si>
  <si>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</si>
  <si>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</si>
  <si>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</si>
  <si>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</si>
  <si>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</si>
  <si>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</si>
  <si>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</si>
  <si>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</si>
  <si>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</si>
  <si>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</si>
  <si>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</si>
  <si>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</si>
  <si>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</si>
  <si>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</si>
  <si>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</si>
  <si>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</si>
  <si>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</si>
  <si>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</si>
  <si>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</si>
  <si>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</si>
  <si>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</si>
  <si>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</si>
  <si>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</si>
  <si>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</si>
  <si>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</si>
  <si>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</si>
  <si>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</si>
  <si>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</si>
  <si>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</si>
  <si>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</si>
  <si>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</si>
  <si>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</si>
  <si>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</si>
  <si>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</si>
  <si>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</si>
  <si>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</si>
  <si>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</si>
  <si>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</si>
  <si>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</si>
  <si>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</si>
  <si>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</si>
  <si>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</si>
  <si>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</si>
  <si>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</si>
  <si>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</si>
  <si>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</si>
  <si>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</si>
  <si>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</si>
  <si>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</si>
  <si>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</si>
  <si>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</si>
  <si>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</si>
  <si>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</si>
  <si>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</si>
  <si>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</si>
  <si>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</si>
  <si>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</si>
  <si>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</si>
  <si>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</si>
  <si>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</si>
  <si>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</si>
  <si>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</si>
  <si>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</si>
  <si>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</si>
  <si>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</si>
  <si>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</si>
  <si>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</si>
  <si>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</si>
  <si>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</si>
  <si>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</si>
  <si>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</si>
  <si>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</si>
  <si>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</si>
  <si>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</si>
  <si>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</si>
  <si>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</si>
  <si>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</si>
  <si>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</si>
  <si>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</si>
  <si>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</si>
  <si>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</si>
  <si>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</si>
  <si>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</si>
  <si>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</si>
  <si>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</si>
  <si>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</si>
  <si>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</si>
  <si>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</si>
  <si>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</si>
  <si>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</si>
  <si>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</si>
  <si>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</si>
  <si>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</si>
  <si>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</si>
  <si>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</si>
  <si>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</si>
  <si>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</si>
  <si>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</si>
  <si>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</si>
  <si>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</si>
  <si>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</si>
  <si>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</si>
  <si>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</si>
  <si>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</si>
  <si>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</si>
  <si>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</si>
  <si>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</si>
  <si>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</si>
  <si>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</si>
  <si>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</si>
  <si>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</si>
  <si>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</si>
  <si>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</si>
  <si>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</si>
  <si>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</si>
  <si>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</si>
  <si>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</si>
  <si>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</si>
  <si>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</si>
  <si>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</si>
  <si>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</si>
  <si>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</si>
  <si>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</si>
  <si>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</si>
  <si>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</si>
  <si>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</si>
  <si>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</si>
  <si>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</si>
  <si>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</si>
  <si>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</si>
  <si>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</si>
  <si>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</si>
  <si>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</si>
  <si>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</si>
  <si>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</si>
  <si>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</si>
  <si>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</si>
  <si>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</si>
  <si>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</si>
  <si>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</si>
  <si>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</si>
  <si>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</si>
  <si>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</si>
  <si>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</si>
  <si>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</si>
  <si>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</si>
  <si>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</si>
  <si>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</si>
  <si>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</si>
  <si>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</si>
  <si>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</si>
  <si>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</si>
  <si>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</si>
  <si>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</si>
  <si>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</si>
  <si>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</si>
  <si>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</si>
  <si>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</si>
  <si>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</si>
  <si>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</si>
  <si>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</si>
  <si>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</si>
  <si>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</si>
  <si>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</si>
  <si>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</si>
  <si>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</si>
  <si>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</si>
  <si>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</si>
  <si>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</si>
  <si>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</si>
  <si>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</si>
  <si>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</si>
  <si>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</si>
  <si>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</si>
  <si>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</si>
  <si>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</si>
  <si>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</si>
  <si>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</si>
  <si>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</si>
  <si>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</si>
  <si>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</si>
  <si>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</si>
  <si>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</si>
  <si>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</si>
  <si>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</si>
  <si>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</si>
  <si>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</si>
  <si>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</si>
  <si>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</si>
  <si>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</si>
  <si>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</si>
  <si>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</si>
  <si>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</si>
  <si>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</si>
  <si>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</si>
  <si>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</si>
  <si>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</si>
  <si>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</si>
  <si>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</si>
  <si>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</si>
  <si>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</si>
  <si>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</si>
  <si>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</si>
  <si>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</si>
  <si>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</si>
  <si>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</si>
  <si>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</si>
  <si>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</si>
  <si>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</si>
  <si>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</si>
  <si>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</si>
  <si>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</si>
  <si>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</si>
  <si>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</si>
  <si>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</si>
  <si>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</si>
  <si>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</si>
  <si>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</si>
  <si>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</si>
  <si>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</si>
  <si>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</si>
  <si>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</si>
  <si>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</si>
  <si>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</si>
  <si>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</si>
  <si>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</si>
  <si>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</si>
  <si>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</si>
  <si>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</si>
  <si>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</si>
  <si>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</si>
  <si>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</si>
  <si>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</si>
  <si>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</si>
  <si>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</si>
  <si>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</si>
  <si>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</si>
  <si>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</si>
  <si>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</si>
  <si>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</si>
  <si>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</si>
  <si>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</si>
  <si>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</si>
  <si>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</si>
  <si>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</si>
  <si>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</si>
  <si>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</si>
  <si>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</si>
  <si>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</si>
  <si>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</si>
  <si>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</si>
  <si>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</si>
  <si>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</si>
  <si>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</si>
  <si>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</si>
  <si>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</si>
  <si>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</si>
  <si>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</si>
  <si>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</si>
  <si>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</si>
  <si>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</si>
  <si>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</si>
  <si>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</si>
  <si>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</si>
  <si>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</si>
  <si>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</si>
  <si>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</si>
  <si>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</si>
  <si>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</si>
  <si>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</si>
  <si>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</si>
  <si>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</si>
  <si>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</si>
  <si>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</si>
  <si>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</si>
  <si>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</si>
  <si>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</si>
  <si>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</si>
  <si>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</si>
  <si>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</si>
  <si>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</si>
  <si>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</si>
  <si>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</si>
  <si>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</si>
  <si>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</si>
  <si>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</si>
  <si>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</si>
  <si>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</si>
  <si>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</si>
  <si>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</si>
  <si>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</si>
  <si>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</si>
  <si>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</si>
  <si>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</si>
  <si>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</si>
  <si>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</si>
  <si>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</si>
  <si>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</si>
  <si>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</si>
  <si>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</si>
  <si>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</si>
  <si>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</si>
  <si>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</si>
  <si>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</si>
  <si>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</si>
  <si>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</si>
  <si>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</si>
  <si>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</si>
  <si>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</si>
  <si>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</si>
  <si>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</si>
  <si>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</si>
  <si>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</si>
  <si>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</si>
  <si>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</si>
  <si>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</si>
  <si>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</si>
  <si>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</si>
  <si>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</si>
  <si>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</si>
  <si>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</si>
  <si>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</si>
  <si>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</si>
  <si>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</si>
  <si>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</si>
  <si>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</si>
  <si>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</si>
  <si>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</si>
  <si>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</si>
  <si>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</si>
  <si>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</si>
  <si>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</si>
  <si>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</si>
  <si>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</si>
  <si>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</si>
  <si>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</si>
  <si>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</si>
  <si>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</si>
  <si>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</si>
  <si>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</si>
  <si>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</si>
  <si>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</si>
  <si>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</si>
  <si>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</si>
  <si>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</si>
  <si>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</si>
  <si>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</si>
  <si>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</si>
  <si>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</si>
  <si>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</si>
  <si>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</si>
  <si>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</si>
  <si>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</si>
  <si>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</si>
  <si>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</si>
  <si>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</si>
  <si>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</si>
  <si>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</si>
  <si>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</si>
  <si>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</si>
  <si>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</si>
  <si>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</si>
  <si>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</si>
  <si>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</si>
  <si>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</si>
  <si>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</si>
  <si>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</si>
  <si>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</si>
  <si>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</si>
  <si>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</si>
  <si>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</si>
  <si>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</si>
  <si>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</si>
  <si>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</si>
  <si>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</si>
  <si>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</si>
  <si>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</si>
  <si>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</si>
  <si>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</si>
  <si>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</si>
  <si>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</si>
  <si>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</si>
  <si>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</si>
  <si>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</si>
  <si>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</si>
  <si>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</si>
  <si>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</si>
  <si>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</si>
  <si>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</si>
  <si>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</si>
  <si>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</si>
  <si>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</si>
  <si>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</si>
  <si>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</si>
  <si>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</si>
  <si>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</si>
  <si>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</si>
  <si>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</si>
  <si>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</si>
  <si>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</si>
  <si>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</si>
  <si>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</si>
  <si>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</si>
  <si>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</si>
  <si>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</si>
  <si>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</si>
  <si>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</si>
  <si>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</si>
  <si>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</si>
  <si>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</si>
  <si>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</si>
  <si>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</si>
  <si>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</si>
  <si>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</si>
  <si>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</si>
  <si>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</si>
  <si>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</si>
  <si>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</si>
  <si>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</si>
  <si>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</si>
  <si>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</si>
  <si>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</si>
  <si>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</si>
  <si>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</si>
  <si>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</si>
  <si>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</si>
  <si>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</si>
  <si>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</si>
  <si>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</si>
  <si>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</si>
  <si>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</si>
  <si>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</si>
  <si>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</si>
  <si>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</si>
  <si>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</si>
  <si>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</si>
  <si>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</si>
  <si>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</si>
  <si>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</si>
  <si>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</si>
  <si>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</si>
  <si>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</si>
  <si>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</si>
  <si>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</si>
  <si>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</si>
  <si>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</si>
  <si>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</si>
  <si>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</si>
  <si>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</si>
  <si>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</si>
  <si>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</si>
  <si>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</si>
  <si>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</si>
  <si>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</si>
  <si>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</si>
  <si>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</si>
  <si>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</si>
  <si>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</si>
  <si>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</si>
  <si>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</si>
  <si>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</si>
  <si>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</si>
  <si>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</si>
  <si>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</si>
  <si>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</si>
  <si>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</si>
  <si>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</si>
  <si>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</si>
  <si>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</si>
  <si>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</si>
  <si>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</si>
  <si>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</si>
  <si>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</si>
  <si>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</si>
  <si>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</si>
  <si>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</si>
  <si>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</si>
  <si>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</si>
  <si>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</si>
  <si>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</si>
  <si>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</si>
  <si>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</si>
  <si>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</si>
  <si>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</si>
  <si>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</si>
  <si>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</si>
  <si>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</si>
  <si>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</si>
  <si>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</si>
  <si>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</si>
  <si>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</si>
  <si>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</si>
  <si>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</si>
  <si>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</si>
  <si>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</si>
  <si>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</si>
  <si>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</si>
  <si>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</si>
  <si>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</si>
  <si>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</si>
  <si>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</si>
  <si>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</si>
  <si>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</si>
  <si>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</si>
  <si>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</si>
  <si>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</si>
  <si>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</si>
  <si>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</si>
  <si>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</si>
  <si>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</si>
  <si>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</si>
  <si>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</si>
  <si>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</si>
  <si>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</si>
  <si>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</si>
  <si>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</si>
  <si>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</si>
  <si>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</si>
  <si>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</si>
  <si>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</si>
  <si>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</si>
  <si>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</si>
  <si>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</si>
  <si>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</si>
  <si>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</si>
  <si>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</si>
  <si>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</si>
  <si>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</si>
  <si>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</si>
  <si>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</si>
  <si>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</si>
  <si>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</si>
  <si>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</si>
  <si>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</si>
  <si>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</si>
  <si>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</si>
  <si>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</si>
  <si>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</si>
  <si>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</si>
  <si>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</si>
  <si>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</si>
  <si>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</si>
  <si>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</si>
  <si>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</si>
  <si>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</si>
  <si>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</si>
  <si>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</si>
  <si>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</si>
  <si>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</si>
  <si>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</si>
  <si>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</si>
  <si>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</si>
  <si>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</si>
  <si>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</si>
  <si>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</si>
  <si>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</si>
  <si>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</si>
  <si>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</si>
  <si>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</si>
  <si>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</si>
  <si>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</si>
  <si>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</si>
  <si>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</si>
  <si>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</si>
  <si>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</si>
  <si>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</si>
  <si>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</si>
  <si>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</si>
  <si>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</si>
  <si>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</si>
  <si>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</si>
  <si>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</si>
  <si>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</si>
  <si>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</si>
  <si>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</si>
  <si>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</si>
  <si>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</si>
  <si>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</si>
  <si>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</si>
  <si>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</si>
  <si>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</si>
  <si>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</si>
  <si>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</si>
  <si>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</si>
  <si>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</si>
  <si>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</si>
  <si>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</si>
  <si>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</si>
  <si>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</si>
  <si>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</si>
  <si>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</si>
  <si>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</si>
  <si>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</si>
  <si>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</si>
  <si>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</si>
  <si>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</si>
  <si>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</si>
  <si>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</si>
  <si>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</si>
  <si>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</si>
  <si>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</si>
  <si>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</si>
  <si>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</si>
  <si>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</si>
  <si>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</si>
  <si>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</si>
  <si>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</si>
  <si>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</si>
  <si>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</si>
  <si>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</si>
  <si>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</si>
  <si>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</si>
  <si>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</si>
  <si>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</si>
  <si>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</si>
  <si>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</si>
  <si>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</si>
  <si>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</si>
  <si>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</si>
  <si>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</si>
  <si>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</si>
  <si>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</si>
  <si>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</si>
  <si>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</si>
  <si>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</si>
  <si>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</si>
  <si>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</si>
  <si>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</si>
  <si>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</si>
  <si>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</si>
  <si>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</si>
  <si>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</si>
  <si>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</si>
  <si>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</si>
  <si>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</si>
  <si>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</si>
  <si>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</si>
  <si>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</si>
  <si>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</si>
  <si>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</si>
  <si>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</si>
  <si>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</si>
  <si>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</si>
  <si>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</si>
  <si>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</si>
  <si>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</si>
  <si>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</si>
  <si>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</si>
  <si>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</si>
  <si>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</si>
  <si>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</si>
  <si>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</si>
  <si>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</si>
  <si>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</si>
  <si>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</si>
  <si>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</si>
  <si>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</si>
  <si>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</si>
  <si>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</si>
  <si>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</si>
  <si>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</si>
  <si>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</si>
  <si>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</si>
  <si>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</si>
  <si>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</si>
  <si>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</si>
  <si>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</si>
  <si>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</si>
  <si>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</si>
  <si>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</si>
  <si>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</si>
  <si>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</si>
  <si>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</si>
  <si>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</si>
  <si>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</si>
  <si>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</si>
  <si>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</si>
  <si>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</si>
  <si>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</si>
  <si>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</si>
  <si>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</si>
  <si>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</si>
  <si>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</si>
  <si>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</si>
  <si>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</si>
  <si>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</si>
  <si>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</si>
  <si>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</si>
  <si>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</si>
  <si>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</si>
  <si>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</si>
  <si>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</si>
  <si>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</si>
  <si>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</si>
  <si>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</si>
  <si>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</si>
  <si>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</si>
  <si>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</si>
  <si>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</si>
  <si>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</si>
  <si>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</si>
  <si>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</si>
  <si>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</si>
  <si>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</si>
  <si>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</si>
  <si>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</si>
  <si>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</si>
  <si>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</si>
  <si>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</si>
  <si>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</si>
  <si>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</si>
  <si>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</si>
  <si>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</si>
  <si>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</si>
  <si>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</si>
  <si>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</si>
  <si>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</si>
  <si>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</si>
  <si>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</si>
  <si>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</si>
  <si>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</si>
  <si>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</si>
  <si>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</si>
  <si>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</si>
  <si>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</si>
  <si>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</si>
  <si>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</si>
  <si>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</si>
  <si>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</si>
  <si>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</si>
  <si>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</si>
  <si>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</si>
  <si>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</si>
  <si>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</si>
  <si>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</si>
  <si>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</si>
  <si>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</si>
  <si>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</si>
  <si>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</si>
  <si>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</si>
  <si>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</si>
  <si>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</si>
  <si>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</si>
  <si>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</si>
  <si>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</si>
  <si>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</si>
  <si>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</si>
  <si>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</si>
  <si>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</si>
  <si>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</si>
  <si>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</si>
  <si>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</si>
  <si>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</si>
  <si>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</si>
  <si>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</si>
  <si>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</si>
  <si>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</si>
  <si>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</si>
  <si>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</si>
  <si>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</si>
  <si>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</si>
  <si>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</si>
  <si>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</si>
  <si>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</si>
  <si>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</si>
  <si>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</si>
  <si>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</si>
  <si>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</si>
  <si>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</si>
  <si>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</si>
  <si>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</si>
  <si>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</si>
  <si>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</si>
  <si>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</si>
  <si>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</si>
  <si>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</si>
  <si>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</si>
  <si>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</si>
  <si>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</si>
  <si>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</si>
  <si>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</si>
  <si>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</si>
  <si>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</si>
  <si>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</si>
  <si>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</si>
  <si>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</si>
  <si>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</si>
  <si>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</si>
  <si>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</si>
  <si>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</si>
  <si>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</si>
  <si>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</si>
  <si>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</si>
  <si>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</si>
  <si>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</si>
  <si>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</si>
  <si>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</si>
  <si>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</si>
  <si>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</si>
  <si>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</si>
  <si>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</si>
  <si>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</si>
  <si>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</si>
  <si>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</si>
  <si>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</si>
  <si>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</si>
  <si>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</si>
  <si>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</si>
  <si>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</si>
  <si>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</si>
  <si>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</si>
  <si>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</si>
  <si>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</si>
  <si>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</si>
  <si>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</si>
  <si>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</si>
  <si>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</si>
  <si>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</si>
  <si>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</si>
  <si>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</si>
  <si>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</si>
  <si>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</si>
  <si>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</si>
  <si>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</si>
  <si>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</si>
  <si>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</si>
  <si>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</si>
  <si>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</si>
  <si>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</si>
  <si>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</si>
  <si>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</si>
  <si>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</si>
  <si>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</si>
  <si>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</si>
  <si>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</si>
  <si>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</si>
  <si>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</si>
  <si>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</si>
  <si>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</si>
  <si>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</si>
  <si>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</si>
  <si>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</si>
  <si>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</si>
  <si>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</si>
  <si>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</si>
  <si>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</si>
  <si>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</si>
  <si>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</si>
  <si>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</si>
  <si>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</si>
  <si>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</si>
  <si>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</si>
  <si>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</si>
  <si>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</si>
  <si>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</si>
  <si>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</si>
  <si>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</si>
  <si>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</si>
  <si>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</si>
  <si>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</si>
  <si>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</si>
  <si>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</si>
  <si>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</si>
  <si>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</si>
  <si>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</si>
  <si>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</si>
  <si>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</si>
  <si>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</si>
  <si>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</si>
  <si>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</si>
  <si>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</si>
  <si>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</si>
  <si>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</si>
  <si>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</si>
  <si>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</si>
  <si>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</si>
  <si>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</si>
  <si>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</si>
  <si>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</si>
  <si>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</si>
  <si>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</si>
  <si>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</si>
  <si>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</si>
  <si>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</si>
  <si>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</si>
  <si>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</si>
  <si>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</si>
  <si>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</si>
  <si>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</si>
  <si>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</si>
  <si>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</si>
  <si>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</si>
  <si>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</si>
  <si>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</si>
  <si>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</si>
  <si>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</si>
  <si>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</si>
  <si>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</si>
  <si>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</si>
  <si>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</si>
  <si>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</si>
  <si>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</si>
  <si>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</si>
  <si>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</si>
  <si>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</si>
  <si>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</si>
  <si>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</si>
  <si>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</si>
  <si>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</si>
  <si>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</si>
  <si>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</si>
  <si>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</si>
  <si>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</si>
  <si>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</si>
  <si>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</si>
  <si>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</si>
  <si>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</si>
  <si>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</si>
  <si>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</si>
  <si>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</si>
  <si>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</si>
  <si>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</si>
  <si>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</si>
  <si>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</si>
  <si>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</si>
  <si>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</si>
  <si>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</si>
  <si>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</si>
  <si>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</si>
  <si>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</si>
  <si>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</si>
  <si>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</si>
  <si>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</si>
  <si>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</si>
  <si>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</si>
  <si>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</si>
  <si>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</si>
  <si>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</si>
  <si>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</si>
  <si>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</si>
  <si>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</si>
  <si>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</si>
  <si>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</si>
  <si>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</si>
  <si>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</si>
  <si>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</si>
  <si>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</si>
  <si>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</si>
  <si>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</si>
  <si>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</si>
  <si>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</si>
  <si>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</si>
  <si>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</si>
  <si>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</si>
  <si>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</si>
  <si>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</si>
  <si>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</si>
  <si>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</si>
  <si>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</si>
  <si>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</si>
  <si>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</si>
  <si>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</si>
  <si>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</si>
  <si>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</si>
  <si>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</si>
  <si>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</si>
  <si>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</si>
  <si>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</si>
  <si>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</si>
  <si>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</si>
  <si>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</si>
  <si>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</si>
  <si>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</si>
  <si>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</si>
  <si>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</si>
  <si>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</si>
  <si>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</si>
  <si>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</si>
  <si>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</si>
  <si>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</si>
  <si>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</si>
  <si>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</si>
  <si>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</si>
  <si>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</si>
  <si>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</si>
  <si>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</si>
  <si>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</si>
  <si>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</si>
  <si>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</si>
  <si>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</si>
  <si>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</si>
  <si>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</si>
  <si>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</si>
  <si>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</si>
  <si>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</si>
  <si>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</si>
  <si>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</si>
  <si>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</si>
  <si>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</si>
  <si>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</si>
  <si>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</si>
  <si>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</si>
  <si>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</si>
  <si>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</si>
  <si>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</si>
  <si>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</si>
  <si>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</si>
  <si>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</si>
  <si>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</si>
  <si>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</si>
  <si>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</si>
  <si>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</si>
  <si>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</si>
  <si>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</si>
  <si>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</si>
  <si>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</si>
  <si>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</si>
  <si>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</si>
  <si>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</si>
  <si>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</si>
  <si>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</si>
  <si>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</si>
  <si>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</si>
  <si>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</si>
  <si>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</si>
  <si>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</si>
  <si>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</si>
  <si>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</si>
  <si>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</si>
  <si>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</si>
  <si>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</si>
  <si>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</si>
  <si>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</si>
  <si>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</si>
  <si>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</si>
  <si>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</si>
  <si>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</si>
  <si>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</si>
  <si>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</si>
  <si>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</si>
  <si>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</si>
  <si>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</si>
  <si>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</si>
  <si>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</si>
  <si>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</si>
  <si>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</si>
  <si>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</si>
  <si>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</si>
  <si>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</si>
  <si>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</si>
  <si>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</si>
  <si>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</si>
  <si>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</si>
  <si>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</si>
  <si>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</si>
  <si>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</si>
  <si>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</si>
  <si>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</si>
  <si>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</si>
  <si>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</si>
  <si>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</si>
  <si>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</si>
  <si>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</si>
  <si>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</si>
  <si>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</si>
  <si>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</si>
  <si>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</si>
  <si>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</si>
  <si>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</si>
  <si>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</si>
  <si>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</si>
  <si>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</si>
  <si>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</si>
  <si>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</si>
  <si>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</si>
  <si>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</si>
  <si>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</si>
  <si>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</si>
  <si>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</si>
  <si>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</si>
  <si>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</si>
  <si>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</si>
  <si>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</si>
  <si>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</si>
  <si>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</si>
  <si>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</si>
  <si>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</si>
  <si>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</si>
  <si>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</si>
  <si>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</si>
  <si>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</si>
  <si>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</si>
  <si>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</si>
  <si>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</si>
  <si>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</si>
  <si>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</si>
  <si>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</si>
  <si>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</si>
  <si>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</si>
  <si>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</si>
  <si>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</si>
  <si>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</si>
  <si>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</si>
  <si>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</si>
  <si>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</si>
  <si>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</si>
  <si>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</si>
  <si>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</si>
  <si>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</si>
  <si>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</si>
  <si>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</si>
  <si>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</si>
  <si>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</si>
  <si>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</si>
  <si>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</si>
  <si>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</si>
  <si>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</si>
  <si>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</si>
  <si>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</si>
  <si>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</si>
  <si>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</si>
  <si>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</si>
  <si>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</si>
  <si>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</si>
  <si>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</si>
  <si>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</si>
  <si>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</si>
  <si>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</si>
  <si>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</si>
  <si>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</si>
  <si>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</si>
  <si>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</si>
  <si>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</si>
  <si>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</si>
  <si>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</si>
  <si>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</si>
  <si>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</si>
  <si>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</si>
  <si>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</si>
  <si>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</si>
  <si>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</si>
  <si>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</si>
  <si>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</si>
  <si>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</si>
  <si>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</si>
  <si>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</si>
  <si>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</si>
  <si>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</si>
  <si>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</si>
  <si>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</si>
  <si>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</si>
  <si>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</si>
  <si>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</si>
  <si>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</si>
  <si>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</si>
  <si>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</si>
  <si>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</si>
  <si>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</si>
  <si>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</si>
  <si>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</si>
  <si>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</si>
  <si>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</si>
  <si>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</si>
  <si>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</si>
  <si>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</si>
  <si>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</si>
  <si>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</si>
  <si>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</si>
  <si>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</si>
  <si>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</si>
  <si>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</si>
  <si>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</si>
  <si>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</si>
  <si>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</si>
  <si>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</si>
  <si>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</si>
  <si>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</si>
  <si>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</si>
  <si>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</si>
  <si>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</si>
  <si>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</si>
  <si>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</si>
  <si>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</si>
  <si>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</si>
  <si>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</si>
  <si>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</si>
  <si>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</si>
  <si>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</si>
  <si>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</si>
  <si>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</si>
  <si>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</si>
  <si>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</si>
  <si>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</si>
  <si>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</si>
  <si>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</si>
  <si>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</si>
  <si>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</si>
  <si>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</si>
  <si>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</si>
  <si>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</si>
  <si>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</si>
  <si>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</si>
  <si>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</si>
  <si>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</si>
  <si>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</si>
  <si>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</si>
  <si>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</si>
  <si>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</si>
  <si>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</si>
  <si>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</si>
  <si>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</si>
  <si>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</si>
  <si>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</si>
  <si>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</si>
  <si>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</si>
  <si>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</si>
  <si>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</si>
  <si>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</si>
  <si>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</si>
  <si>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</si>
  <si>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</si>
  <si>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</si>
  <si>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</si>
  <si>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</si>
  <si>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</si>
  <si>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</si>
  <si>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</si>
  <si>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</si>
  <si>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</si>
  <si>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</si>
  <si>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</si>
  <si>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</si>
  <si>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</si>
  <si>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</si>
  <si>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</si>
  <si>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</si>
  <si>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</si>
  <si>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</si>
  <si>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</si>
  <si>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</si>
  <si>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</si>
  <si>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</si>
  <si>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</si>
  <si>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</si>
  <si>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</si>
  <si>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</si>
  <si>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</si>
  <si>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</si>
  <si>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</si>
  <si>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</si>
  <si>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</si>
  <si>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</si>
  <si>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</si>
  <si>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</si>
  <si>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</si>
  <si>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</si>
  <si>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</si>
  <si>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</si>
  <si>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</si>
  <si>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</si>
  <si>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</si>
  <si>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</si>
  <si>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</si>
  <si>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</si>
  <si>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</si>
  <si>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</si>
  <si>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</si>
  <si>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</si>
  <si>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</si>
  <si>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</si>
  <si>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</si>
  <si>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</si>
  <si>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</si>
  <si>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</si>
  <si>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</si>
  <si>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</si>
  <si>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</si>
  <si>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</si>
  <si>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</si>
  <si>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</si>
  <si>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</si>
  <si>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</si>
  <si>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</si>
  <si>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</si>
  <si>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</si>
  <si>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</si>
  <si>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</si>
  <si>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</si>
  <si>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</si>
  <si>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</si>
  <si>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</si>
  <si>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</si>
  <si>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</si>
  <si>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</si>
  <si>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</si>
  <si>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</si>
  <si>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</si>
  <si>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</si>
  <si>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</si>
  <si>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</si>
  <si>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</si>
  <si>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</si>
  <si>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</si>
  <si>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</si>
  <si>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</si>
  <si>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</si>
  <si>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</si>
  <si>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</si>
  <si>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</si>
  <si>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</si>
  <si>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</si>
  <si>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</si>
  <si>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</si>
  <si>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</si>
  <si>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</si>
  <si>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</si>
  <si>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</si>
  <si>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</si>
  <si>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</si>
  <si>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</si>
  <si>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</si>
  <si>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</si>
  <si>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</si>
  <si>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</si>
  <si>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</si>
  <si>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</si>
  <si>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</si>
  <si>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</si>
  <si>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</si>
  <si>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</si>
  <si>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</si>
  <si>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</si>
  <si>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</si>
  <si>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</si>
  <si>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</si>
  <si>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</si>
  <si>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</si>
  <si>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</si>
  <si>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</si>
  <si>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</si>
  <si>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</si>
  <si>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</si>
  <si>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</si>
  <si>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</si>
  <si>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</si>
  <si>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</si>
  <si>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</si>
  <si>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</si>
  <si>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</si>
  <si>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</si>
  <si>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</si>
  <si>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</si>
  <si>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</si>
  <si>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</si>
  <si>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</si>
  <si>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</si>
  <si>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</si>
  <si>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</si>
  <si>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</si>
  <si>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</si>
  <si>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</si>
  <si>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</si>
  <si>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</si>
  <si>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</si>
  <si>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</si>
  <si>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</si>
  <si>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</si>
  <si>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</si>
  <si>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</si>
  <si>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</si>
  <si>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</si>
  <si>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</si>
  <si>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</si>
  <si>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</si>
  <si>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</si>
  <si>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</si>
  <si>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</si>
  <si>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</si>
  <si>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</si>
  <si>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</si>
  <si>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</si>
  <si>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</si>
  <si>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</si>
  <si>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</si>
  <si>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</si>
  <si>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</si>
  <si>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</si>
  <si>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</si>
  <si>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</si>
  <si>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</si>
  <si>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</si>
  <si>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</si>
  <si>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</si>
  <si>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</si>
  <si>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</si>
  <si>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</si>
  <si>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</si>
  <si>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</si>
  <si>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</si>
  <si>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</si>
  <si>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</si>
  <si>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</si>
  <si>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</si>
  <si>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</si>
  <si>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</si>
  <si>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</si>
  <si>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</si>
  <si>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</si>
  <si>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</si>
  <si>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</si>
  <si>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</si>
  <si>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</si>
  <si>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</si>
  <si>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</si>
  <si>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</si>
  <si>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</si>
  <si>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</si>
  <si>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</si>
  <si>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</si>
  <si>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</si>
  <si>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</si>
  <si>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</si>
  <si>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</si>
  <si>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</si>
  <si>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</si>
  <si>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</si>
  <si>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</si>
  <si>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</si>
  <si>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</si>
  <si>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</si>
  <si>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</si>
  <si>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</si>
  <si>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</si>
  <si>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</si>
  <si>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</si>
  <si>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</si>
  <si>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</si>
  <si>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</si>
  <si>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</si>
  <si>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</si>
  <si>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</si>
  <si>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</si>
  <si>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</si>
  <si>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</si>
  <si>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</si>
  <si>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</si>
  <si>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</si>
  <si>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</si>
  <si>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</si>
  <si>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</si>
  <si>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</si>
  <si>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</si>
  <si>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</si>
  <si>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</si>
  <si>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</si>
  <si>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</si>
  <si>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</si>
  <si>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</si>
  <si>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</si>
  <si>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</si>
  <si>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</si>
  <si>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</si>
  <si>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</si>
  <si>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</si>
  <si>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</si>
  <si>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</si>
  <si>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</si>
  <si>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</si>
  <si>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</si>
  <si>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</si>
  <si>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</si>
  <si>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</si>
  <si>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</si>
  <si>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</si>
  <si>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</si>
  <si>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</si>
  <si>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</si>
  <si>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</si>
  <si>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</si>
  <si>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</si>
  <si>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</si>
  <si>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</si>
  <si>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</si>
  <si>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</si>
  <si>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</si>
  <si>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</si>
  <si>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</si>
  <si>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</si>
  <si>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</si>
  <si>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</si>
  <si>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</si>
  <si>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</si>
  <si>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</si>
  <si>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</si>
  <si>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</si>
  <si>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</si>
  <si>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</si>
  <si>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</si>
  <si>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</si>
  <si>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</si>
  <si>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</si>
  <si>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</si>
  <si>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</si>
  <si>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</si>
  <si>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</si>
  <si>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</si>
  <si>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</si>
  <si>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</si>
  <si>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</si>
  <si>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</si>
  <si>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</si>
  <si>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</si>
  <si>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</si>
  <si>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</si>
  <si>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</si>
  <si>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</si>
  <si>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</si>
  <si>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</si>
  <si>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</si>
  <si>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</si>
  <si>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</si>
  <si>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</si>
  <si>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</si>
  <si>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</si>
  <si>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</si>
  <si>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</si>
  <si>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</si>
  <si>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</si>
  <si>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</si>
  <si>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</si>
  <si>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</si>
  <si>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</si>
  <si>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</si>
  <si>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</si>
  <si>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</si>
  <si>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</si>
  <si>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</si>
  <si>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</si>
  <si>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</si>
  <si>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</si>
  <si>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</si>
  <si>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</si>
  <si>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</si>
  <si>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</si>
  <si>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</si>
  <si>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</si>
  <si>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</si>
  <si>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</si>
  <si>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</si>
  <si>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</si>
  <si>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</si>
  <si>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</si>
  <si>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</si>
  <si>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</si>
  <si>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</si>
  <si>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</si>
  <si>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</si>
  <si>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</si>
  <si>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</si>
  <si>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</si>
  <si>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</si>
  <si>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</si>
  <si>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</si>
  <si>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</si>
  <si>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</si>
  <si>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</si>
  <si>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</si>
  <si>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</si>
  <si>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</si>
  <si>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</si>
  <si>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</si>
  <si>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</si>
  <si>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</si>
  <si>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</si>
  <si>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</si>
  <si>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</si>
  <si>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</si>
  <si>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</si>
  <si>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</si>
  <si>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</si>
  <si>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</si>
  <si>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</si>
  <si>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</si>
  <si>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</si>
  <si>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</si>
  <si>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</si>
  <si>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</si>
  <si>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</si>
  <si>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</si>
  <si>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</si>
  <si>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</si>
  <si>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</si>
  <si>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</si>
  <si>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</si>
  <si>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</si>
  <si>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</si>
  <si>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</si>
  <si>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</si>
  <si>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</si>
  <si>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</si>
  <si>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</si>
  <si>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</si>
  <si>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</si>
  <si>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</si>
  <si>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</si>
  <si>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</si>
  <si>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</si>
  <si>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</si>
  <si>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</si>
  <si>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</si>
  <si>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</si>
  <si>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</si>
  <si>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</si>
  <si>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</si>
  <si>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</si>
  <si>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</si>
  <si>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</si>
  <si>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</si>
  <si>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</si>
  <si>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</si>
  <si>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</si>
  <si>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</si>
  <si>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</si>
  <si>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</si>
  <si>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</si>
  <si>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</si>
  <si>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</si>
  <si>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</si>
  <si>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</si>
  <si>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</si>
  <si>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</si>
  <si>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</si>
  <si>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</si>
  <si>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</si>
  <si>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</si>
  <si>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</si>
  <si>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</si>
  <si>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</si>
  <si>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</si>
  <si>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</si>
  <si>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</si>
  <si>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</si>
  <si>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</si>
  <si>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</si>
  <si>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</si>
  <si>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</si>
  <si>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</si>
  <si>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</si>
  <si>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</si>
  <si>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</si>
  <si>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</si>
  <si>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</si>
  <si>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</si>
  <si>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</si>
  <si>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</si>
  <si>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</si>
  <si>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</si>
  <si>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</si>
  <si>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</si>
  <si>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</si>
  <si>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</si>
  <si>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</si>
  <si>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</si>
  <si>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</si>
  <si>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</si>
  <si>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</si>
  <si>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</si>
  <si>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</si>
  <si>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</si>
  <si>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</si>
  <si>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</si>
  <si>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</si>
  <si>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</si>
  <si>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</si>
  <si>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</si>
  <si>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</si>
  <si>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</si>
  <si>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</si>
  <si>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</si>
  <si>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</si>
  <si>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</si>
  <si>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</si>
  <si>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</si>
  <si>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</si>
  <si>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</si>
  <si>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</si>
  <si>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</si>
  <si>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</si>
  <si>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</si>
  <si>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</si>
  <si>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</si>
  <si>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</si>
  <si>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</si>
  <si>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</si>
  <si>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</si>
  <si>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</si>
  <si>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</si>
  <si>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</si>
  <si>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</si>
  <si>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</si>
  <si>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</si>
  <si>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</si>
  <si>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</si>
  <si>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</si>
  <si>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</si>
  <si>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</si>
  <si>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</si>
  <si>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</si>
  <si>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</si>
  <si>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</si>
  <si>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</si>
  <si>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</si>
  <si>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</si>
  <si>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</si>
  <si>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</si>
  <si>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</si>
  <si>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</si>
  <si>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</si>
  <si>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</si>
  <si>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</si>
  <si>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</si>
  <si>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</si>
  <si>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</si>
  <si>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</si>
  <si>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</si>
  <si>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</si>
  <si>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</si>
  <si>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</si>
  <si>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</si>
  <si>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</si>
  <si>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</si>
  <si>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</si>
  <si>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</si>
  <si>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</si>
  <si>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</si>
  <si>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</si>
  <si>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</si>
  <si>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</si>
  <si>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</si>
  <si>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</si>
  <si>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</si>
  <si>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</si>
  <si>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</si>
  <si>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</si>
  <si>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</si>
  <si>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</si>
  <si>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</si>
  <si>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</si>
  <si>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</si>
  <si>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</si>
  <si>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</si>
  <si>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</si>
  <si>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</si>
  <si>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</si>
  <si>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</si>
  <si>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</si>
  <si>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</si>
  <si>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</si>
  <si>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</si>
  <si>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</si>
  <si>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</si>
  <si>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</si>
  <si>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</si>
  <si>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</si>
  <si>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</si>
  <si>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</si>
  <si>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</si>
  <si>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</si>
  <si>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</si>
  <si>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</si>
  <si>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</si>
  <si>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</si>
  <si>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</si>
  <si>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</si>
  <si>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</si>
  <si>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</si>
  <si>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</si>
  <si>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</si>
  <si>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</si>
  <si>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</si>
  <si>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</si>
  <si>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</si>
  <si>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</si>
  <si>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</si>
  <si>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</si>
  <si>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</si>
  <si>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</si>
  <si>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</si>
  <si>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</si>
  <si>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</si>
  <si>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</si>
  <si>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</si>
  <si>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</si>
  <si>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</si>
  <si>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</si>
  <si>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</si>
  <si>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</si>
  <si>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</si>
  <si>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</si>
  <si>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</si>
  <si>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</si>
  <si>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</si>
  <si>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</si>
  <si>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</si>
  <si>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</si>
  <si>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</si>
  <si>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</si>
  <si>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</si>
  <si>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</si>
  <si>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</si>
  <si>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</si>
  <si>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</si>
  <si>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</si>
  <si>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</si>
  <si>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</si>
  <si>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</si>
  <si>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</si>
  <si>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</si>
  <si>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</si>
  <si>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</si>
  <si>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</si>
  <si>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</si>
  <si>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</si>
  <si>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</si>
  <si>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</si>
  <si>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</si>
  <si>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</si>
  <si>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</si>
  <si>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</si>
  <si>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</si>
  <si>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</si>
  <si>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</si>
  <si>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</si>
  <si>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</si>
  <si>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</si>
  <si>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</si>
  <si>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</si>
  <si>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</si>
  <si>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</si>
  <si>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</si>
  <si>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</si>
  <si>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</si>
  <si>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</si>
  <si>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</si>
  <si>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</si>
  <si>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</si>
  <si>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</si>
  <si>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</si>
  <si>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</si>
  <si>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</si>
  <si>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</si>
  <si>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</si>
  <si>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</si>
  <si>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</si>
  <si>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</si>
  <si>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</si>
  <si>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</si>
  <si>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</si>
  <si>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</si>
  <si>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</si>
  <si>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</si>
  <si>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</si>
  <si>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</si>
  <si>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</si>
  <si>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</si>
  <si>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</si>
  <si>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</si>
  <si>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</si>
  <si>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</si>
  <si>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</si>
  <si>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</si>
  <si>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</si>
  <si>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</si>
  <si>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</si>
  <si>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</si>
  <si>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</si>
  <si>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</si>
  <si>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</si>
  <si>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</si>
  <si>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</si>
  <si>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</si>
  <si>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</si>
  <si>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</si>
  <si>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</si>
  <si>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</si>
  <si>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</si>
  <si>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</si>
  <si>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</si>
  <si>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</si>
  <si>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</si>
  <si>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</si>
  <si>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</si>
  <si>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</si>
  <si>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</si>
  <si>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</si>
  <si>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</si>
  <si>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</si>
  <si>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</si>
  <si>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</si>
  <si>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</si>
  <si>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</si>
  <si>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</si>
  <si>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</si>
  <si>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</si>
  <si>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</si>
  <si>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</si>
  <si>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</si>
  <si>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</si>
  <si>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</si>
  <si>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</si>
  <si>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</si>
  <si>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</si>
  <si>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</si>
  <si>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</si>
  <si>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</si>
  <si>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</si>
  <si>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</si>
  <si>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</si>
  <si>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</si>
  <si>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</si>
  <si>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</si>
  <si>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</si>
  <si>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</si>
  <si>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</si>
  <si>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</si>
  <si>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</si>
  <si>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</si>
  <si>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</si>
  <si>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</si>
  <si>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</si>
  <si>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</si>
  <si>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</si>
  <si>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</si>
  <si>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</si>
  <si>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</si>
  <si>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</si>
  <si>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</si>
  <si>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</si>
  <si>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</si>
  <si>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</si>
  <si>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</si>
  <si>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</si>
  <si>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</si>
  <si>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</si>
  <si>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</si>
  <si>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</si>
  <si>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</si>
  <si>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</si>
  <si>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</si>
  <si>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</si>
  <si>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</si>
  <si>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</si>
  <si>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</si>
  <si>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</si>
  <si>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</si>
  <si>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</si>
  <si>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</si>
  <si>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</si>
  <si>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</si>
  <si>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</si>
  <si>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</si>
  <si>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</si>
  <si>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</si>
  <si>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</si>
  <si>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</si>
  <si>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</si>
  <si>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</si>
  <si>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</si>
  <si>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</si>
  <si>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</si>
  <si>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</si>
  <si>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</si>
  <si>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</si>
  <si>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</si>
  <si>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</si>
  <si>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</si>
  <si>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</si>
  <si>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</si>
  <si>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</si>
  <si>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</si>
  <si>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</si>
  <si>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</si>
  <si>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</si>
  <si>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</si>
  <si>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</si>
  <si>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</si>
  <si>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</si>
  <si>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</si>
  <si>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</si>
  <si>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</si>
  <si>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</si>
  <si>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</si>
  <si>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</si>
  <si>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</si>
  <si>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</si>
  <si>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</si>
  <si>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</si>
  <si>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</si>
  <si>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</si>
  <si>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</si>
  <si>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</si>
  <si>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</si>
  <si>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</si>
  <si>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</si>
  <si>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</si>
  <si>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</si>
  <si>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</si>
  <si>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</si>
  <si>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</si>
  <si>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</si>
  <si>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</si>
  <si>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</si>
  <si>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</si>
  <si>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</si>
  <si>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</si>
  <si>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</si>
  <si>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</si>
  <si>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</si>
  <si>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</si>
  <si>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</si>
  <si>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</si>
  <si>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</si>
  <si>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</si>
  <si>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</si>
  <si>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</si>
  <si>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</si>
  <si>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</si>
  <si>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</si>
  <si>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</si>
  <si>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</si>
  <si>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</si>
  <si>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</si>
  <si>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</si>
  <si>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</si>
  <si>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</si>
  <si>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</si>
  <si>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</si>
  <si>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</si>
  <si>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</si>
  <si>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</si>
  <si>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</si>
  <si>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</si>
  <si>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</si>
  <si>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</si>
  <si>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</si>
  <si>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</si>
  <si>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</si>
  <si>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</si>
  <si>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</si>
  <si>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</si>
  <si>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</si>
  <si>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</si>
  <si>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</si>
  <si>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</si>
  <si>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</si>
  <si>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</si>
  <si>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</si>
  <si>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</si>
  <si>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</si>
  <si>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</si>
  <si>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</si>
  <si>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</si>
  <si>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</si>
  <si>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</si>
  <si>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</si>
  <si>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</si>
  <si>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</si>
  <si>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</si>
  <si>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</si>
  <si>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</si>
  <si>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</si>
  <si>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</si>
  <si>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</si>
  <si>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</si>
  <si>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</si>
  <si>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</si>
  <si>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</si>
  <si>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</si>
  <si>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</si>
  <si>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</si>
  <si>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</si>
  <si>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</si>
  <si>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</si>
  <si>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</si>
  <si>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</si>
  <si>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</si>
  <si>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</si>
  <si>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</si>
  <si>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</si>
  <si>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</si>
  <si>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</si>
  <si>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</si>
  <si>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</si>
  <si>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</si>
  <si>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</si>
  <si>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</si>
  <si>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</si>
  <si>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</si>
  <si>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</si>
  <si>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</si>
  <si>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</si>
  <si>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</si>
  <si>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</si>
  <si>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</si>
  <si>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</si>
  <si>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</si>
  <si>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</si>
  <si>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</si>
  <si>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</si>
  <si>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</si>
  <si>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</si>
  <si>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</si>
  <si>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</si>
  <si>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</si>
  <si>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</si>
  <si>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</si>
  <si>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</si>
  <si>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</si>
  <si>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</si>
  <si>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</si>
  <si>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</si>
  <si>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</si>
  <si>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</si>
  <si>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</si>
  <si>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</si>
  <si>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</si>
  <si>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</si>
  <si>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</si>
  <si>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</si>
  <si>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</si>
  <si>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</si>
  <si>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</si>
  <si>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</si>
  <si>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</si>
  <si>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</si>
  <si>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</si>
  <si>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</si>
  <si>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</si>
  <si>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</si>
  <si>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</si>
  <si>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</si>
  <si>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</si>
  <si>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</si>
  <si>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</si>
  <si>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</si>
  <si>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</si>
  <si>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</si>
  <si>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</si>
  <si>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</si>
  <si>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</si>
  <si>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</si>
  <si>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</si>
  <si>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</si>
  <si>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</si>
  <si>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</si>
  <si>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</si>
  <si>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</si>
  <si>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</si>
  <si>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</si>
  <si>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</si>
  <si>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</si>
  <si>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</si>
  <si>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</si>
  <si>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</si>
  <si>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</si>
  <si>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</si>
  <si>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</si>
  <si>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</si>
  <si>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</si>
  <si>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</si>
  <si>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</si>
  <si>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</si>
  <si>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</si>
  <si>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</si>
  <si>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</si>
  <si>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</si>
  <si>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</si>
  <si>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</si>
  <si>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</si>
  <si>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</si>
  <si>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</si>
  <si>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</si>
  <si>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</si>
  <si>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</si>
  <si>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</si>
  <si>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</si>
  <si>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</si>
  <si>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</si>
  <si>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</si>
  <si>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</si>
  <si>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</si>
  <si>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</si>
  <si>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</si>
  <si>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</si>
  <si>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</si>
  <si>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</si>
  <si>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</si>
  <si>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</si>
  <si>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</si>
  <si>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</si>
  <si>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</si>
  <si>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</si>
  <si>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</si>
  <si>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</si>
  <si>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</si>
  <si>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</si>
  <si>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</si>
  <si>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</si>
  <si>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</si>
  <si>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</si>
  <si>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</si>
  <si>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</si>
  <si>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</si>
  <si>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</si>
  <si>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</si>
  <si>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</si>
  <si>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</si>
  <si>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</si>
  <si>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</si>
  <si>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</si>
  <si>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</si>
  <si>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</si>
  <si>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</si>
  <si>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</si>
  <si>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</si>
  <si>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</si>
  <si>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</si>
  <si>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</si>
  <si>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</si>
  <si>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</si>
  <si>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</si>
  <si>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</si>
  <si>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</si>
  <si>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</si>
  <si>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</si>
  <si>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</si>
  <si>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</si>
  <si>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</si>
  <si>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</si>
  <si>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</si>
  <si>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</si>
  <si>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</si>
  <si>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</si>
  <si>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</si>
  <si>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</si>
  <si>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</si>
  <si>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</si>
  <si>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</si>
  <si>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</si>
  <si>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</si>
  <si>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</si>
  <si>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</si>
  <si>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</si>
  <si>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</si>
  <si>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</si>
  <si>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</si>
  <si>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</si>
  <si>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</si>
  <si>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</si>
  <si>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</si>
  <si>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</si>
  <si>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</si>
  <si>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</si>
  <si>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</si>
  <si>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</si>
  <si>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</si>
  <si>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</si>
  <si>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</si>
  <si>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</si>
  <si>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</si>
  <si>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</si>
  <si>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</si>
  <si>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</si>
  <si>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</si>
  <si>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</si>
  <si>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</si>
  <si>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</si>
  <si>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</si>
  <si>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</si>
  <si>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</si>
  <si>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</si>
  <si>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</si>
  <si>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</si>
  <si>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</si>
  <si>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</si>
  <si>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</si>
  <si>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</si>
  <si>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</si>
  <si>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</si>
  <si>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</si>
  <si>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</si>
  <si>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</si>
  <si>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</si>
  <si>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</si>
  <si>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</si>
  <si>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</si>
  <si>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</si>
  <si>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</si>
  <si>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</si>
  <si>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</si>
  <si>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</si>
  <si>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</si>
  <si>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</si>
  <si>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</si>
  <si>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</si>
  <si>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</si>
  <si>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</si>
  <si>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</si>
  <si>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</si>
  <si>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</si>
  <si>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</si>
  <si>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</si>
  <si>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</si>
  <si>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</si>
  <si>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</si>
  <si>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</si>
  <si>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</si>
  <si>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</si>
  <si>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</si>
  <si>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</si>
  <si>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</si>
  <si>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</si>
  <si>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</si>
  <si>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</si>
  <si>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</si>
  <si>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</si>
  <si>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</si>
  <si>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</si>
  <si>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</si>
  <si>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</si>
  <si>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</si>
  <si>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</si>
  <si>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</si>
  <si>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</si>
  <si>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</si>
  <si>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</si>
  <si>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</si>
  <si>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</si>
  <si>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</si>
  <si>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</si>
  <si>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</si>
  <si>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</si>
  <si>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</si>
  <si>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</si>
  <si>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</si>
  <si>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</si>
  <si>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</si>
  <si>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</si>
  <si>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</si>
  <si>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</si>
  <si>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</si>
  <si>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</si>
  <si>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</si>
  <si>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</si>
  <si>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</si>
  <si>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</si>
  <si>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</si>
  <si>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</si>
  <si>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</si>
  <si>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</si>
  <si>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</si>
  <si>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</si>
  <si>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</si>
  <si>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</si>
  <si>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</si>
  <si>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</si>
  <si>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</si>
  <si>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</si>
  <si>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</si>
  <si>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</si>
  <si>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</si>
  <si>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</si>
  <si>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</si>
  <si>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</si>
  <si>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</si>
  <si>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</si>
  <si>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</si>
  <si>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</si>
  <si>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</si>
  <si>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</si>
  <si>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</si>
  <si>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</si>
  <si>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</si>
  <si>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</si>
  <si>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</si>
  <si>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</si>
  <si>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</si>
  <si>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</si>
  <si>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</si>
  <si>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</si>
  <si>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</si>
  <si>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</si>
  <si>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</si>
  <si>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</si>
  <si>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</si>
  <si>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</si>
  <si>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</si>
  <si>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</si>
  <si>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</si>
  <si>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</si>
  <si>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</si>
  <si>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</si>
  <si>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</si>
  <si>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</si>
  <si>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</si>
  <si>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</si>
  <si>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</si>
  <si>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</si>
  <si>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</si>
  <si>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</si>
  <si>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</si>
  <si>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</si>
  <si>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</si>
  <si>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</si>
  <si>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</si>
  <si>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</si>
  <si>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</si>
  <si>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</si>
  <si>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</si>
  <si>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</si>
  <si>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</si>
  <si>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</si>
  <si>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</si>
  <si>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</si>
  <si>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</si>
  <si>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</si>
  <si>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</si>
  <si>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</si>
  <si>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</si>
  <si>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</si>
  <si>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</si>
  <si>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</si>
  <si>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</si>
  <si>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</si>
  <si>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</si>
  <si>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</si>
  <si>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</si>
  <si>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</si>
  <si>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</si>
  <si>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</si>
  <si>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</si>
  <si>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</si>
  <si>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</si>
  <si>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</si>
  <si>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</si>
  <si>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</si>
  <si>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</si>
  <si>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</si>
  <si>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</si>
  <si>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</si>
  <si>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</si>
  <si>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</si>
  <si>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</si>
  <si>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</si>
  <si>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</si>
  <si>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</si>
  <si>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</si>
  <si>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</si>
  <si>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</si>
  <si>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</si>
  <si>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</si>
  <si>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</si>
  <si>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</si>
  <si>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</si>
  <si>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</si>
  <si>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</si>
  <si>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</si>
  <si>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</si>
  <si>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</si>
  <si>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</si>
  <si>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</si>
  <si>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</si>
  <si>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</si>
  <si>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</si>
  <si>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</si>
  <si>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</si>
  <si>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</si>
  <si>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</si>
  <si>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</si>
  <si>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</si>
  <si>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</si>
  <si>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</si>
  <si>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</si>
  <si>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</si>
  <si>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</si>
  <si>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</si>
  <si>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</si>
  <si>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</si>
  <si>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</si>
  <si>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</si>
  <si>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</si>
  <si>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</si>
  <si>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</si>
  <si>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</si>
  <si>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</si>
  <si>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</si>
  <si>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</si>
  <si>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</si>
  <si>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</si>
  <si>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</si>
  <si>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</si>
  <si>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</si>
  <si>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</si>
  <si>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</si>
  <si>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</si>
  <si>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</si>
  <si>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</si>
  <si>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</si>
  <si>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</si>
  <si>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</si>
  <si>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</si>
  <si>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</si>
  <si>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</si>
  <si>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</si>
  <si>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</si>
  <si>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</si>
  <si>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</si>
  <si>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</si>
  <si>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</si>
  <si>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</si>
  <si>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</si>
  <si>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</si>
  <si>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</si>
  <si>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</si>
  <si>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</si>
  <si>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</si>
  <si>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</si>
  <si>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</si>
  <si>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</si>
  <si>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</si>
  <si>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</si>
  <si>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</si>
  <si>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</si>
  <si>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</si>
  <si>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</si>
  <si>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</si>
  <si>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</si>
  <si>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</si>
  <si>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</si>
  <si>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</si>
  <si>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</si>
  <si>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</si>
  <si>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</si>
  <si>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</si>
  <si>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</si>
  <si>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</si>
  <si>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</si>
  <si>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</si>
  <si>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</si>
  <si>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</si>
  <si>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</si>
  <si>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</si>
  <si>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</si>
  <si>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</si>
  <si>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</si>
  <si>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</si>
  <si>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</si>
  <si>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</si>
  <si>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</si>
  <si>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</si>
  <si>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</si>
  <si>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</si>
  <si>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</si>
  <si>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</si>
  <si>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</si>
  <si>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</si>
  <si>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</si>
  <si>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</si>
  <si>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</si>
  <si>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</si>
  <si>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</si>
  <si>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</si>
  <si>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</si>
  <si>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</si>
  <si>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</si>
  <si>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</si>
  <si>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</si>
  <si>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</si>
  <si>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</si>
  <si>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</si>
  <si>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</si>
  <si>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</si>
  <si>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</si>
  <si>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</si>
  <si>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</si>
  <si>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</si>
  <si>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</si>
  <si>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</si>
  <si>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</si>
  <si>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</si>
  <si>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</si>
  <si>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</si>
  <si>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</si>
  <si>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</si>
  <si>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</si>
  <si>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</si>
  <si>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</si>
  <si>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</si>
  <si>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</si>
  <si>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</si>
  <si>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</si>
  <si>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</si>
  <si>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</si>
  <si>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</si>
  <si>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</si>
  <si>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</si>
  <si>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</si>
  <si>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</si>
  <si>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</si>
  <si>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</si>
  <si>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</si>
  <si>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</si>
  <si>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</si>
  <si>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</si>
  <si>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</si>
  <si>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</si>
  <si>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</si>
  <si>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</si>
  <si>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</si>
  <si>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</si>
  <si>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</si>
  <si>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</si>
  <si>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</si>
  <si>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</si>
  <si>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</si>
  <si>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</si>
  <si>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</si>
  <si>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</si>
  <si>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</si>
  <si>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</si>
  <si>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</si>
  <si>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</si>
  <si>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</si>
  <si>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</si>
  <si>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</si>
  <si>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</si>
  <si>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</si>
  <si>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</si>
  <si>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</si>
  <si>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</si>
  <si>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</si>
  <si>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</si>
  <si>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</si>
  <si>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</si>
  <si>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</si>
  <si>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</si>
  <si>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</si>
  <si>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</si>
  <si>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</si>
  <si>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</si>
  <si>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</si>
  <si>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</si>
  <si>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</si>
  <si>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</si>
  <si>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</si>
  <si>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</si>
  <si>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</si>
  <si>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</si>
  <si>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</si>
  <si>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</si>
  <si>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</si>
  <si>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</si>
  <si>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</si>
  <si>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</si>
  <si>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</si>
  <si>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</si>
  <si>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</si>
  <si>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</si>
  <si>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</si>
  <si>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</si>
  <si>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</si>
  <si>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</si>
  <si>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</si>
  <si>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</si>
  <si>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</si>
  <si>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</si>
  <si>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</si>
  <si>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</si>
  <si>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</si>
  <si>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</si>
  <si>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</si>
  <si>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</si>
  <si>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</si>
  <si>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</si>
  <si>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</si>
  <si>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</si>
  <si>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</si>
  <si>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</si>
  <si>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</si>
  <si>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</si>
  <si>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</si>
  <si>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</si>
  <si>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</si>
  <si>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</si>
  <si>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</si>
  <si>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</si>
  <si>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</si>
  <si>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</si>
  <si>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</si>
  <si>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</si>
  <si>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</si>
  <si>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</si>
  <si>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</si>
  <si>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</si>
  <si>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</si>
  <si>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</si>
  <si>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</si>
  <si>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</si>
  <si>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</si>
  <si>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</si>
  <si>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</si>
  <si>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</si>
  <si>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</si>
  <si>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</si>
  <si>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</si>
  <si>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</si>
  <si>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</si>
  <si>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</si>
  <si>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</si>
  <si>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</si>
  <si>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</si>
  <si>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</si>
  <si>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</si>
  <si>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</si>
  <si>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</si>
  <si>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</si>
  <si>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</si>
  <si>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</si>
  <si>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</si>
  <si>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</si>
  <si>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</si>
  <si>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</si>
  <si>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</si>
  <si>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</si>
  <si>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</si>
  <si>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</si>
  <si>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</si>
  <si>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</si>
  <si>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</si>
  <si>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</si>
  <si>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</si>
  <si>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</si>
  <si>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</si>
  <si>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</si>
  <si>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</si>
  <si>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</si>
  <si>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</si>
  <si>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</si>
  <si>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</si>
  <si>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</si>
  <si>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</si>
  <si>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</si>
  <si>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</si>
  <si>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</si>
  <si>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</si>
  <si>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</si>
  <si>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</si>
  <si>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</si>
  <si>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</si>
  <si>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</si>
  <si>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</si>
  <si>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</si>
  <si>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</si>
  <si>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</si>
  <si>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</si>
  <si>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</si>
  <si>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</si>
  <si>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</si>
  <si>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</si>
  <si>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</si>
  <si>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</si>
  <si>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</si>
  <si>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</si>
  <si>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</si>
  <si>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</si>
  <si>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</si>
  <si>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</si>
  <si>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</si>
  <si>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</si>
  <si>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</si>
  <si>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</si>
  <si>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</si>
  <si>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</si>
  <si>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</si>
  <si>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</si>
  <si>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</si>
  <si>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</si>
  <si>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</si>
  <si>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</si>
  <si>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</si>
  <si>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</si>
  <si>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</si>
  <si>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</si>
  <si>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</si>
  <si>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</si>
  <si>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</si>
  <si>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</si>
  <si>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</si>
  <si>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</si>
  <si>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</si>
  <si>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</si>
  <si>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</si>
  <si>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</si>
  <si>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</si>
  <si>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</si>
  <si>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</si>
  <si>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</si>
  <si>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</si>
  <si>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</si>
  <si>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</si>
  <si>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</si>
  <si>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</si>
  <si>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</si>
  <si>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</si>
  <si>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</si>
  <si>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</si>
  <si>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</si>
  <si>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</si>
  <si>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</si>
  <si>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</si>
  <si>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</si>
  <si>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</si>
  <si>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</si>
  <si>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</si>
  <si>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</si>
  <si>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</si>
  <si>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</si>
  <si>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</si>
  <si>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</si>
  <si>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</si>
  <si>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</si>
  <si>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</si>
  <si>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</si>
  <si>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</si>
  <si>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</si>
  <si>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</si>
  <si>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</si>
  <si>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</si>
  <si>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</si>
  <si>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</si>
  <si>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</si>
  <si>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</si>
  <si>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</si>
  <si>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</si>
  <si>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</si>
  <si>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</si>
  <si>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</si>
  <si>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</si>
  <si>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</si>
  <si>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</si>
  <si>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</si>
  <si>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</si>
  <si>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</si>
  <si>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</si>
  <si>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</si>
  <si>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</si>
  <si>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</si>
  <si>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</si>
  <si>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</si>
  <si>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</si>
  <si>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</si>
  <si>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</si>
  <si>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</si>
  <si>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</si>
  <si>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</si>
  <si>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</si>
  <si>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</si>
  <si>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</si>
  <si>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</si>
  <si>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</si>
  <si>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</si>
  <si>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</si>
  <si>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</si>
  <si>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</si>
  <si>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</si>
  <si>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</si>
  <si>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</si>
  <si>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</si>
  <si>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</si>
  <si>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</si>
  <si>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</si>
  <si>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</si>
  <si>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</si>
  <si>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</si>
  <si>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</si>
  <si>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</si>
  <si>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</si>
  <si>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</si>
  <si>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</si>
  <si>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</si>
  <si>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</si>
  <si>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</si>
  <si>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</si>
  <si>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</si>
  <si>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</si>
  <si>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</si>
  <si>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</si>
  <si>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</si>
  <si>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</si>
  <si>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</si>
  <si>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</si>
  <si>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</si>
  <si>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</si>
  <si>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</si>
  <si>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</si>
  <si>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</si>
  <si>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</si>
  <si>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</si>
  <si>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</si>
  <si>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</si>
  <si>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</si>
  <si>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</si>
  <si>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</si>
  <si>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</si>
  <si>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</si>
  <si>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</si>
  <si>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</si>
  <si>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</si>
  <si>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</si>
  <si>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</si>
  <si>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</si>
  <si>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</si>
  <si>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</si>
  <si>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</si>
  <si>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</si>
  <si>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</si>
  <si>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</si>
  <si>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</si>
  <si>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</si>
  <si>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</si>
  <si>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</si>
  <si>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</si>
  <si>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</si>
  <si>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</si>
  <si>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</si>
  <si>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</si>
  <si>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</si>
  <si>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</si>
  <si>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</si>
  <si>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</si>
  <si>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</si>
  <si>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</si>
  <si>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</si>
  <si>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</si>
  <si>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</si>
  <si>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</si>
  <si>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</si>
  <si>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</si>
  <si>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</si>
  <si>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</si>
  <si>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</si>
  <si>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</si>
  <si>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</si>
  <si>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</si>
  <si>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</si>
  <si>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</si>
  <si>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</si>
  <si>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</si>
  <si>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</si>
  <si>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</si>
  <si>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</si>
  <si>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</si>
  <si>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</si>
  <si>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</si>
  <si>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</si>
  <si>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</si>
  <si>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</si>
  <si>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</si>
  <si>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</si>
  <si>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</si>
  <si>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</si>
  <si>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</si>
  <si>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</si>
  <si>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</si>
  <si>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</si>
  <si>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</si>
  <si>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</si>
  <si>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</si>
  <si>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</si>
  <si>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</si>
  <si>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</si>
  <si>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</si>
  <si>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</si>
  <si>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</si>
  <si>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</si>
  <si>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</si>
  <si>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</si>
  <si>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</si>
  <si>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</si>
  <si>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</si>
  <si>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</si>
  <si>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</si>
  <si>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</si>
  <si>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</si>
  <si>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</si>
  <si>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</si>
  <si>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</si>
  <si>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</si>
  <si>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</si>
  <si>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</si>
  <si>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</si>
  <si>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</si>
  <si>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</si>
  <si>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</si>
  <si>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</si>
  <si>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</si>
  <si>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</si>
  <si>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</si>
  <si>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</si>
  <si>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</si>
  <si>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</si>
  <si>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</si>
  <si>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</si>
  <si>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</si>
  <si>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</si>
  <si>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</si>
  <si>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</si>
  <si>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</si>
  <si>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</si>
  <si>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</si>
  <si>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</si>
  <si>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</si>
  <si>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</si>
  <si>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</si>
  <si>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</si>
  <si>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</si>
  <si>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</si>
  <si>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</si>
  <si>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</si>
  <si>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</si>
  <si>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</si>
  <si>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</si>
  <si>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</si>
  <si>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</si>
  <si>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</si>
  <si>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</si>
  <si>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</si>
  <si>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</si>
  <si>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</si>
  <si>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</si>
  <si>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</si>
  <si>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</si>
  <si>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</si>
  <si>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</si>
  <si>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</si>
  <si>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</si>
  <si>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</si>
  <si>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</si>
  <si>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</si>
  <si>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</si>
  <si>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</si>
  <si>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</si>
  <si>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</si>
  <si>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</si>
  <si>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</si>
  <si>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</si>
  <si>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</si>
  <si>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</si>
  <si>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</si>
  <si>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</si>
  <si>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</si>
  <si>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</si>
  <si>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</si>
  <si>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</si>
  <si>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</si>
  <si>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</si>
  <si>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</si>
  <si>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</si>
  <si>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</si>
  <si>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</si>
  <si>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</si>
  <si>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</si>
  <si>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</si>
  <si>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</si>
  <si>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</si>
  <si>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</si>
  <si>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</si>
  <si>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</si>
  <si>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</si>
  <si>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</si>
  <si>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</si>
  <si>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</si>
  <si>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</si>
  <si>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</si>
  <si>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</si>
  <si>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</si>
  <si>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</si>
  <si>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</si>
  <si>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</si>
  <si>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</si>
  <si>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</si>
  <si>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</si>
  <si>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</si>
  <si>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</si>
  <si>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</si>
  <si>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</si>
  <si>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</si>
  <si>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</si>
  <si>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</si>
  <si>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</si>
  <si>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</si>
  <si>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</si>
  <si>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</si>
  <si>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</si>
  <si>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</si>
  <si>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</si>
  <si>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</si>
  <si>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</si>
  <si>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</si>
  <si>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</si>
  <si>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</si>
  <si>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</si>
  <si>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</si>
  <si>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</si>
  <si>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</si>
  <si>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</si>
  <si>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</si>
  <si>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</si>
  <si>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</si>
  <si>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</si>
  <si>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</si>
  <si>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</si>
  <si>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</si>
  <si>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</si>
  <si>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</si>
  <si>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</si>
  <si>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</si>
  <si>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</si>
  <si>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</si>
  <si>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</si>
  <si>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</si>
  <si>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</si>
  <si>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</si>
  <si>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</si>
  <si>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</si>
  <si>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</si>
  <si>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</si>
  <si>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</si>
  <si>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</si>
  <si>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</si>
  <si>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</si>
  <si>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</si>
  <si>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</si>
  <si>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</si>
  <si>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</si>
  <si>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</si>
  <si>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</si>
  <si>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</si>
  <si>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</si>
  <si>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</si>
  <si>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</si>
  <si>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</si>
  <si>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</si>
  <si>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</si>
  <si>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</si>
  <si>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</si>
  <si>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</si>
  <si>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</si>
  <si>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</si>
  <si>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</si>
  <si>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</si>
  <si>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</si>
  <si>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</si>
  <si>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</si>
  <si>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</si>
  <si>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</si>
  <si>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</si>
  <si>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</si>
  <si>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</si>
  <si>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</si>
  <si>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</si>
  <si>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</si>
  <si>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</si>
  <si>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</si>
  <si>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</si>
  <si>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</si>
  <si>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</si>
  <si>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</si>
  <si>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</si>
  <si>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</si>
  <si>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</si>
  <si>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</si>
  <si>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</si>
  <si>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</si>
  <si>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</si>
  <si>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</si>
  <si>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</si>
  <si>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</si>
  <si>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</si>
  <si>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</si>
  <si>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</si>
  <si>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</si>
  <si>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</si>
  <si>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</si>
  <si>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</si>
  <si>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</si>
  <si>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</si>
  <si>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</si>
  <si>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</si>
  <si>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</si>
  <si>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</si>
  <si>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</si>
  <si>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</si>
  <si>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</si>
  <si>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</si>
  <si>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</si>
  <si>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</si>
  <si>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</si>
  <si>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</si>
  <si>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</si>
  <si>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</si>
  <si>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</si>
  <si>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</si>
  <si>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</si>
  <si>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</si>
  <si>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</si>
  <si>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</si>
  <si>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</si>
  <si>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</si>
  <si>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</si>
  <si>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</si>
  <si>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</si>
  <si>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</si>
  <si>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</si>
  <si>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</si>
  <si>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</si>
  <si>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</si>
  <si>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</si>
  <si>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</si>
  <si>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</si>
  <si>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</si>
  <si>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</si>
  <si>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</si>
  <si>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</si>
  <si>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</si>
  <si>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</si>
  <si>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</si>
  <si>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</si>
  <si>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</si>
  <si>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</si>
  <si>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</si>
  <si>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</si>
  <si>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</si>
  <si>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</si>
  <si>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</si>
  <si>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</si>
  <si>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</si>
  <si>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</si>
  <si>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</si>
  <si>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</si>
  <si>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</si>
  <si>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</si>
  <si>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</si>
  <si>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</si>
  <si>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</si>
  <si>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</si>
  <si>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</si>
  <si>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</si>
  <si>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</si>
  <si>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</si>
  <si>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</si>
  <si>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</si>
  <si>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</si>
  <si>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</si>
  <si>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</si>
  <si>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</si>
  <si>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</si>
  <si>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</si>
  <si>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</si>
  <si>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</si>
  <si>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</si>
  <si>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</si>
  <si>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</si>
  <si>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</si>
  <si>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</si>
  <si>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</si>
  <si>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</si>
  <si>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</si>
  <si>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</si>
  <si>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</si>
  <si>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</si>
  <si>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</si>
  <si>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</si>
  <si>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</si>
  <si>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</si>
  <si>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</si>
  <si>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</si>
  <si>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</si>
  <si>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</si>
  <si>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</si>
  <si>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</si>
  <si>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</si>
  <si>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</si>
  <si>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</si>
  <si>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</si>
  <si>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</si>
  <si>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</si>
  <si>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</si>
  <si>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</si>
  <si>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</si>
  <si>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</si>
  <si>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</si>
  <si>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</si>
  <si>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</si>
  <si>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</si>
  <si>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</si>
  <si>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</si>
  <si>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</si>
  <si>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</si>
  <si>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</si>
  <si>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</si>
  <si>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</si>
  <si>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</si>
  <si>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</si>
  <si>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</si>
  <si>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</si>
  <si>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</si>
  <si>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</si>
  <si>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</si>
  <si>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</si>
  <si>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</si>
  <si>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</si>
  <si>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</si>
  <si>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</si>
  <si>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</si>
  <si>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</si>
  <si>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</si>
  <si>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</si>
  <si>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</si>
  <si>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</si>
  <si>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</si>
  <si>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</si>
  <si>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</si>
  <si>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</si>
  <si>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</si>
  <si>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</si>
  <si>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</si>
  <si>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</si>
  <si>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</si>
  <si>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</si>
  <si>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</si>
  <si>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</si>
  <si>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</si>
  <si>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</si>
  <si>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</si>
  <si>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</si>
  <si>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</si>
  <si>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</si>
  <si>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</si>
  <si>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</si>
  <si>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</si>
  <si>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</si>
  <si>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</si>
  <si>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</si>
  <si>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</si>
  <si>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</si>
  <si>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</si>
  <si>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</si>
  <si>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</si>
  <si>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</si>
  <si>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</si>
  <si>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</si>
  <si>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</si>
  <si>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</si>
  <si>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</si>
  <si>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</si>
  <si>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</si>
  <si>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</si>
  <si>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</si>
  <si>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</si>
  <si>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</si>
  <si>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</si>
  <si>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</si>
  <si>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</si>
  <si>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</si>
  <si>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</si>
  <si>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</si>
  <si>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</si>
  <si>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</si>
  <si>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</si>
  <si>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</si>
  <si>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</si>
  <si>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</si>
  <si>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</si>
  <si>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</si>
  <si>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</si>
  <si>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</si>
  <si>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</si>
  <si>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</si>
  <si>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</si>
  <si>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</si>
  <si>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</si>
  <si>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</si>
  <si>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</si>
  <si>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</si>
  <si>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</si>
  <si>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</si>
  <si>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</si>
  <si>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</si>
  <si>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</si>
  <si>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</si>
  <si>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</si>
  <si>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</si>
  <si>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</si>
  <si>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</si>
  <si>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</si>
  <si>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</si>
  <si>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</si>
  <si>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</si>
  <si>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</si>
  <si>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</si>
  <si>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</si>
  <si>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</si>
  <si>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</si>
  <si>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</si>
  <si>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</si>
  <si>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</si>
  <si>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</si>
  <si>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</si>
  <si>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</si>
  <si>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</si>
  <si>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</si>
  <si>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</si>
  <si>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</si>
  <si>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</si>
  <si>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</si>
  <si>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</si>
  <si>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</si>
  <si>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</si>
  <si>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</si>
  <si>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</si>
  <si>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</si>
  <si>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</si>
  <si>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</si>
  <si>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</si>
  <si>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</si>
  <si>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</si>
  <si>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</si>
  <si>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</si>
  <si>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</si>
  <si>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</si>
  <si>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</si>
  <si>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</si>
  <si>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</si>
  <si>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</si>
  <si>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</si>
  <si>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</si>
  <si>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</si>
  <si>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</si>
  <si>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</si>
  <si>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</si>
  <si>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</si>
  <si>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</si>
  <si>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</si>
  <si>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</si>
  <si>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</si>
  <si>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</si>
  <si>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</si>
  <si>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</si>
  <si>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</si>
  <si>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</si>
  <si>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</si>
  <si>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</si>
  <si>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</si>
  <si>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</si>
  <si>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</si>
  <si>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</si>
  <si>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</si>
  <si>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</si>
  <si>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</si>
  <si>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</si>
  <si>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</si>
  <si>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</si>
  <si>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</si>
  <si>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</si>
  <si>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</si>
  <si>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</si>
  <si>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</si>
  <si>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</si>
  <si>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</si>
  <si>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</si>
  <si>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</si>
  <si>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</si>
  <si>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</si>
  <si>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</si>
  <si>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</si>
  <si>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</si>
  <si>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</si>
  <si>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</si>
  <si>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</si>
  <si>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</si>
  <si>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</si>
  <si>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</si>
  <si>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</si>
  <si>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</si>
  <si>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</si>
  <si>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</si>
  <si>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</si>
  <si>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</si>
  <si>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</si>
  <si>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</si>
  <si>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</si>
  <si>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</si>
  <si>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</si>
  <si>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</si>
  <si>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</si>
  <si>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</si>
  <si>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</si>
  <si>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</si>
  <si>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</si>
  <si>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</si>
  <si>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</si>
  <si>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</si>
  <si>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</si>
  <si>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</si>
  <si>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</si>
  <si>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</si>
  <si>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</si>
  <si>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</si>
  <si>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</si>
  <si>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</si>
  <si>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</si>
  <si>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</si>
  <si>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</si>
  <si>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</si>
  <si>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</si>
  <si>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</si>
  <si>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</si>
  <si>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</si>
  <si>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</si>
  <si>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</si>
  <si>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</si>
  <si>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</si>
  <si>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</si>
  <si>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</si>
  <si>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</si>
  <si>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</si>
  <si>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</si>
  <si>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</si>
  <si>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</si>
  <si>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</si>
  <si>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</si>
  <si>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</si>
  <si>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</si>
  <si>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</si>
  <si>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</si>
  <si>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</si>
  <si>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</si>
  <si>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</si>
  <si>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</si>
  <si>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</si>
  <si>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</si>
  <si>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</si>
  <si>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</si>
  <si>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</si>
  <si>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</si>
  <si>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</si>
  <si>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</si>
  <si>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</si>
  <si>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</si>
  <si>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</si>
  <si>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</si>
  <si>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</si>
  <si>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</si>
  <si>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</si>
  <si>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</si>
  <si>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</si>
  <si>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</si>
  <si>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</si>
  <si>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</si>
  <si>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</si>
  <si>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</si>
  <si>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</si>
  <si>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</si>
  <si>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</si>
  <si>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</si>
  <si>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</si>
  <si>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</si>
  <si>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</si>
  <si>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</si>
  <si>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</si>
  <si>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</si>
  <si>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</si>
  <si>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</si>
  <si>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</si>
  <si>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</si>
  <si>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</si>
  <si>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</si>
  <si>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</si>
  <si>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</si>
  <si>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</si>
  <si>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</si>
  <si>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</si>
  <si>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</si>
  <si>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</si>
  <si>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</si>
  <si>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</si>
  <si>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</si>
  <si>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</si>
  <si>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</si>
  <si>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</si>
  <si>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</si>
  <si>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</si>
  <si>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</si>
  <si>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</si>
  <si>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</si>
  <si>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</si>
  <si>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</si>
  <si>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</si>
  <si>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</si>
  <si>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</si>
  <si>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</si>
  <si>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</si>
  <si>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</si>
  <si>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</si>
  <si>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</si>
  <si>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</si>
  <si>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</si>
  <si>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</si>
  <si>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</si>
  <si>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</si>
  <si>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</si>
  <si>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</si>
  <si>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</si>
  <si>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</si>
  <si>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</si>
  <si>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</si>
  <si>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</si>
  <si>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</si>
  <si>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</si>
  <si>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</si>
  <si>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</si>
  <si>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</si>
  <si>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</si>
  <si>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</si>
  <si>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</si>
  <si>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</si>
  <si>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</si>
  <si>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</si>
  <si>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</si>
  <si>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</si>
  <si>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</si>
  <si>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</si>
  <si>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</si>
  <si>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</si>
  <si>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</si>
  <si>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</si>
  <si>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</si>
  <si>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</si>
  <si>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</si>
  <si>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</si>
  <si>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</si>
  <si>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</si>
  <si>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</si>
  <si>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</si>
  <si>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</si>
  <si>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</si>
  <si>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</si>
  <si>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</si>
  <si>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</si>
  <si>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</si>
  <si>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</si>
  <si>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</si>
  <si>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</si>
  <si>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</si>
  <si>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</si>
  <si>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</si>
  <si>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</si>
  <si>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</si>
  <si>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</si>
  <si>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</si>
  <si>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</si>
  <si>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</si>
  <si>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</si>
  <si>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</si>
  <si>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</si>
  <si>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</si>
  <si>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</si>
  <si>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</si>
  <si>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</si>
  <si>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</si>
  <si>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</si>
  <si>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</si>
  <si>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</si>
  <si>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</si>
  <si>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</si>
  <si>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</si>
  <si>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</si>
  <si>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</si>
  <si>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</si>
  <si>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</si>
  <si>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</si>
  <si>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</si>
  <si>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</si>
  <si>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</si>
  <si>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</si>
  <si>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</si>
  <si>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</si>
  <si>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</si>
  <si>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</si>
  <si>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</si>
  <si>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</si>
  <si>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</si>
  <si>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</si>
  <si>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</si>
  <si>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</si>
  <si>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</si>
  <si>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</si>
  <si>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</si>
  <si>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</si>
  <si>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</si>
  <si>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</si>
  <si>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</si>
  <si>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</si>
  <si>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</si>
  <si>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</si>
  <si>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</si>
  <si>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</si>
  <si>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</si>
  <si>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</si>
  <si>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</si>
  <si>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</si>
  <si>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</si>
  <si>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</si>
  <si>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</si>
  <si>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</si>
  <si>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</si>
  <si>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</si>
  <si>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</si>
  <si>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</si>
  <si>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</si>
  <si>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</si>
  <si>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</si>
  <si>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</si>
  <si>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</si>
  <si>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</si>
  <si>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</si>
  <si>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</si>
  <si>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</si>
  <si>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</si>
  <si>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</si>
  <si>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</si>
  <si>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</si>
  <si>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</si>
  <si>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</si>
  <si>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</si>
  <si>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</si>
  <si>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</si>
  <si>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</si>
  <si>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</si>
  <si>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</si>
  <si>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</si>
  <si>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</si>
  <si>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</si>
  <si>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</si>
  <si>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</si>
  <si>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</si>
  <si>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</si>
  <si>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</si>
  <si>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</si>
  <si>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</si>
  <si>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</si>
  <si>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</si>
  <si>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</si>
  <si>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</si>
  <si>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</si>
  <si>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</si>
  <si>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</si>
  <si>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</si>
  <si>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</si>
  <si>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</si>
  <si>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</si>
  <si>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</si>
  <si>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</si>
  <si>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</si>
  <si>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</si>
  <si>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</si>
  <si>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</si>
  <si>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</si>
  <si>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</si>
  <si>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</si>
  <si>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</si>
  <si>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</si>
  <si>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</si>
  <si>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</si>
  <si>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</si>
  <si>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</si>
  <si>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</si>
  <si>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</si>
  <si>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</si>
  <si>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</si>
  <si>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</si>
  <si>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</si>
  <si>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</si>
  <si>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</si>
  <si>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</si>
  <si>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</si>
  <si>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</si>
  <si>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</si>
  <si>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</si>
  <si>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</si>
  <si>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</si>
  <si>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</si>
  <si>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</si>
  <si>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</si>
  <si>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</si>
  <si>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</si>
  <si>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</si>
  <si>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</si>
  <si>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</si>
  <si>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</si>
  <si>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</si>
  <si>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</si>
  <si>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</si>
  <si>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</si>
  <si>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</si>
  <si>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</si>
  <si>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</si>
  <si>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</si>
  <si>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</si>
  <si>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</si>
  <si>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</si>
  <si>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</si>
  <si>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</si>
  <si>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</si>
  <si>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</si>
  <si>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</si>
  <si>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</si>
  <si>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</si>
  <si>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</si>
  <si>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</si>
  <si>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</si>
  <si>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</si>
  <si>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</si>
  <si>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</si>
  <si>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</si>
  <si>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</si>
  <si>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</si>
  <si>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</si>
  <si>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</si>
  <si>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</si>
  <si>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</si>
  <si>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</si>
  <si>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</si>
  <si>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</si>
  <si>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</si>
  <si>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</si>
  <si>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</si>
  <si>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</si>
  <si>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</si>
  <si>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</si>
  <si>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</si>
  <si>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</si>
  <si>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</si>
  <si>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</si>
  <si>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</si>
  <si>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</si>
  <si>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</si>
  <si>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</si>
  <si>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</si>
  <si>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</si>
  <si>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</si>
  <si>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</si>
  <si>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</si>
  <si>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</si>
  <si>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</si>
  <si>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</si>
  <si>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</si>
  <si>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</si>
  <si>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</si>
  <si>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</si>
  <si>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</si>
  <si>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</si>
  <si>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</si>
  <si>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</si>
  <si>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</si>
  <si>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</si>
  <si>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</si>
  <si>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</si>
  <si>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</si>
  <si>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</si>
  <si>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</si>
  <si>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</si>
  <si>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</si>
  <si>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</si>
  <si>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</si>
  <si>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</si>
  <si>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</si>
  <si>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</si>
  <si>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</si>
  <si>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</si>
  <si>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</si>
  <si>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</si>
  <si>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</si>
  <si>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</si>
  <si>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</si>
  <si>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</si>
  <si>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</si>
  <si>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</si>
  <si>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</si>
  <si>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</si>
  <si>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</si>
  <si>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</si>
  <si>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</si>
  <si>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</si>
  <si>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</si>
  <si>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</si>
  <si>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</si>
  <si>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</si>
  <si>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</si>
  <si>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</si>
  <si>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</si>
  <si>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</si>
  <si>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</si>
  <si>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</si>
  <si>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</si>
  <si>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</si>
  <si>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</si>
  <si>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</si>
  <si>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</si>
  <si>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</si>
  <si>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</si>
  <si>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</si>
  <si>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</si>
  <si>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</si>
  <si>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</si>
  <si>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</si>
  <si>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</si>
  <si>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</si>
  <si>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</si>
  <si>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</si>
  <si>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</si>
  <si>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</si>
  <si>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</si>
  <si>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</si>
  <si>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</si>
  <si>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</si>
  <si>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</si>
  <si>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</si>
  <si>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</si>
  <si>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</si>
  <si>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</si>
  <si>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</si>
  <si>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</si>
  <si>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</si>
  <si>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</si>
  <si>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</si>
  <si>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</si>
  <si>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</si>
  <si>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</si>
  <si>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</si>
  <si>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</si>
  <si>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</si>
  <si>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</si>
  <si>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</si>
  <si>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</si>
  <si>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</si>
  <si>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</si>
  <si>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</si>
  <si>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</si>
  <si>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</si>
  <si>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</si>
  <si>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</si>
  <si>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</si>
  <si>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</si>
  <si>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</si>
  <si>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</si>
  <si>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</si>
  <si>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</si>
  <si>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</si>
  <si>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</si>
  <si>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</si>
  <si>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</si>
  <si>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</si>
  <si>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</si>
  <si>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</si>
  <si>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</si>
  <si>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</si>
  <si>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</si>
  <si>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</si>
  <si>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</si>
  <si>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</si>
  <si>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</si>
  <si>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</si>
  <si>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</si>
  <si>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</si>
  <si>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</si>
  <si>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</si>
  <si>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</si>
  <si>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</si>
  <si>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</si>
  <si>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</si>
  <si>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</si>
  <si>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</si>
  <si>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</si>
  <si>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</si>
  <si>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</si>
  <si>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</si>
  <si>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</si>
  <si>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</si>
  <si>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</si>
  <si>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</si>
  <si>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</si>
  <si>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</si>
  <si>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</si>
  <si>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</si>
  <si>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</si>
  <si>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</si>
  <si>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</si>
  <si>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</si>
  <si>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</si>
  <si>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</si>
  <si>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</si>
  <si>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</si>
  <si>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</si>
  <si>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</si>
  <si>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</si>
  <si>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</si>
  <si>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</si>
  <si>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</si>
  <si>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</si>
  <si>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</si>
  <si>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</si>
  <si>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</si>
  <si>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</si>
  <si>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</si>
  <si>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</si>
  <si>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</si>
  <si>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</si>
  <si>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</si>
  <si>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</si>
  <si>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</si>
  <si>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</si>
  <si>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</si>
  <si>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</si>
  <si>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</si>
  <si>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</si>
  <si>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</si>
  <si>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</si>
  <si>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</si>
  <si>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</si>
  <si>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</si>
  <si>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</si>
  <si>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</si>
  <si>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</si>
  <si>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</si>
  <si>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</si>
  <si>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</si>
  <si>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</si>
  <si>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</si>
  <si>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</si>
  <si>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</si>
  <si>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</si>
  <si>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</si>
  <si>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</si>
  <si>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</si>
  <si>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</si>
  <si>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</si>
  <si>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</si>
  <si>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</si>
  <si>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</si>
  <si>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</si>
  <si>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</si>
  <si>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</si>
  <si>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</si>
  <si>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</si>
  <si>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</si>
  <si>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</si>
  <si>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</si>
  <si>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</si>
  <si>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</si>
  <si>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</si>
  <si>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</si>
  <si>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</si>
  <si>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</si>
  <si>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</si>
  <si>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</si>
  <si>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</si>
  <si>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</si>
  <si>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</si>
  <si>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</si>
  <si>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</si>
  <si>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</si>
  <si>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</si>
  <si>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</si>
  <si>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</si>
  <si>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</si>
  <si>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</si>
  <si>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</si>
  <si>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</si>
  <si>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</si>
  <si>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</si>
  <si>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</si>
  <si>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</si>
  <si>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</si>
  <si>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</si>
  <si>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</si>
  <si>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</si>
  <si>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</si>
  <si>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</si>
  <si>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</si>
  <si>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</si>
  <si>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</si>
  <si>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</si>
  <si>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</si>
  <si>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</si>
  <si>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</si>
  <si>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</si>
  <si>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</si>
  <si>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</si>
  <si>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</si>
  <si>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</si>
  <si>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</si>
  <si>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</si>
  <si>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</si>
  <si>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</si>
  <si>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</si>
  <si>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</si>
  <si>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</si>
  <si>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</si>
  <si>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</si>
  <si>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</si>
  <si>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</si>
  <si>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</si>
  <si>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</si>
  <si>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</si>
  <si>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</si>
  <si>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</si>
  <si>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</si>
  <si>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</si>
  <si>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</si>
  <si>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</si>
  <si>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</si>
  <si>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</si>
  <si>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</si>
  <si>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</si>
  <si>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</si>
  <si>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</si>
  <si>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</si>
  <si>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</si>
  <si>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</si>
  <si>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</si>
  <si>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</si>
  <si>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</si>
  <si>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</si>
  <si>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</si>
  <si>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</si>
  <si>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</si>
  <si>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</si>
  <si>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</si>
  <si>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</si>
  <si>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</si>
  <si>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</si>
  <si>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</si>
  <si>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</si>
  <si>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</si>
  <si>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</si>
  <si>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</si>
  <si>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</si>
  <si>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</si>
  <si>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</si>
  <si>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</si>
  <si>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</si>
  <si>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</si>
  <si>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</si>
  <si>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</si>
  <si>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</si>
  <si>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</si>
  <si>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</si>
  <si>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</si>
  <si>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</si>
  <si>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</si>
  <si>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</si>
  <si>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</si>
  <si>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</si>
  <si>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</si>
  <si>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</si>
  <si>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</si>
  <si>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</si>
  <si>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</si>
  <si>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</si>
  <si>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</si>
  <si>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</si>
  <si>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</si>
  <si>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</si>
  <si>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</si>
  <si>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</si>
  <si>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</si>
  <si>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</si>
  <si>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</si>
  <si>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</si>
  <si>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</si>
  <si>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</si>
  <si>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</si>
  <si>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</si>
  <si>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</si>
  <si>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</si>
  <si>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</si>
  <si>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</si>
  <si>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</si>
  <si>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</si>
  <si>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</si>
  <si>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</si>
  <si>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</si>
  <si>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</si>
  <si>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</si>
  <si>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</si>
  <si>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</si>
  <si>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</si>
  <si>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</si>
  <si>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</si>
  <si>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</si>
  <si>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</si>
  <si>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</si>
  <si>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</si>
  <si>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</si>
  <si>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</si>
  <si>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</si>
  <si>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</si>
  <si>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</si>
  <si>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</si>
  <si>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</si>
  <si>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</si>
  <si>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</si>
  <si>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</si>
  <si>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</si>
  <si>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</si>
  <si>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</si>
  <si>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</si>
  <si>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</si>
  <si>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</si>
  <si>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</si>
  <si>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</si>
  <si>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</si>
  <si>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</si>
  <si>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</si>
  <si>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</si>
  <si>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</si>
  <si>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</si>
  <si>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</si>
  <si>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</si>
  <si>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</si>
  <si>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</si>
  <si>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</si>
  <si>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</si>
  <si>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</si>
  <si>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</si>
  <si>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</si>
  <si>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</si>
  <si>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</si>
  <si>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</si>
  <si>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</si>
  <si>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</si>
  <si>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</si>
  <si>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</si>
  <si>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</si>
  <si>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</si>
  <si>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</si>
  <si>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</si>
  <si>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</si>
  <si>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</si>
  <si>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</si>
  <si>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</si>
  <si>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</si>
  <si>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</si>
  <si>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</si>
  <si>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</si>
  <si>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</si>
  <si>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</si>
  <si>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</si>
  <si>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</si>
  <si>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</si>
  <si>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</si>
  <si>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</si>
  <si>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</si>
  <si>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</si>
  <si>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</si>
  <si>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</si>
  <si>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</si>
  <si>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</si>
  <si>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</si>
  <si>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</si>
  <si>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</si>
  <si>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</si>
  <si>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</si>
  <si>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</si>
  <si>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</si>
  <si>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</si>
  <si>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</si>
  <si>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</si>
  <si>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</si>
  <si>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</si>
  <si>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</si>
  <si>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</si>
  <si>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</si>
  <si>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</si>
  <si>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</si>
  <si>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</si>
  <si>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</si>
  <si>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</si>
  <si>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</si>
  <si>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</si>
  <si>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</si>
  <si>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</si>
  <si>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</si>
  <si>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</si>
  <si>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</si>
  <si>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</si>
  <si>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</si>
  <si>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</si>
  <si>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</si>
  <si>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</si>
  <si>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</si>
  <si>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</si>
  <si>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</si>
  <si>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</si>
  <si>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</si>
  <si>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</si>
  <si>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</si>
  <si>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</si>
  <si>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</si>
  <si>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</si>
  <si>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</si>
  <si>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</si>
  <si>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</si>
  <si>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</si>
  <si>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</si>
  <si>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</si>
  <si>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</si>
  <si>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</si>
  <si>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</si>
  <si>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</si>
  <si>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</si>
  <si>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</si>
  <si>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</si>
  <si>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</si>
  <si>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</si>
  <si>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</si>
  <si>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</si>
  <si>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</si>
  <si>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</si>
  <si>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</si>
  <si>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</si>
  <si>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</si>
  <si>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</si>
  <si>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</si>
  <si>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</si>
  <si>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</si>
  <si>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</si>
  <si>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</si>
  <si>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</si>
  <si>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</si>
  <si>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</si>
  <si>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</si>
  <si>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</si>
  <si>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</si>
  <si>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</si>
  <si>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</si>
  <si>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</si>
  <si>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</si>
  <si>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</si>
  <si>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</si>
  <si>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</si>
  <si>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</si>
  <si>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</si>
  <si>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</si>
  <si>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</si>
  <si>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</si>
  <si>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</si>
  <si>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</si>
  <si>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</si>
  <si>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</si>
  <si>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</si>
  <si>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</si>
  <si>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</si>
  <si>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</si>
  <si>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</si>
  <si>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</si>
  <si>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</si>
  <si>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</si>
  <si>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</si>
  <si>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</si>
  <si>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</si>
  <si>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</si>
  <si>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</si>
  <si>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</si>
  <si>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</si>
  <si>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</si>
  <si>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</si>
  <si>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</si>
  <si>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</si>
  <si>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</si>
  <si>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</si>
  <si>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</si>
  <si>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</si>
  <si>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</si>
  <si>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</si>
  <si>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</si>
  <si>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</si>
  <si>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</si>
  <si>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</si>
  <si>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</si>
  <si>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</si>
  <si>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</si>
  <si>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</si>
  <si>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</si>
  <si>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</si>
  <si>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</si>
  <si>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</si>
  <si>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</si>
  <si>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</si>
  <si>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</si>
  <si>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</si>
  <si>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</si>
  <si>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</si>
  <si>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</si>
  <si>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</si>
  <si>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</si>
  <si>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</si>
  <si>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</si>
  <si>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</si>
  <si>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</si>
  <si>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</si>
  <si>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</si>
  <si>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</si>
  <si>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</si>
  <si>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</si>
  <si>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</si>
  <si>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</si>
  <si>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</si>
  <si>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</si>
  <si>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</si>
  <si>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</si>
  <si>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</si>
  <si>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</si>
  <si>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</si>
  <si>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</si>
  <si>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</si>
  <si>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</si>
  <si>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</si>
  <si>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</si>
  <si>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</si>
  <si>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</si>
  <si>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</si>
  <si>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</si>
  <si>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</si>
  <si>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</si>
  <si>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</si>
  <si>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</si>
  <si>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</si>
  <si>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</si>
  <si>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</si>
  <si>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</si>
  <si>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</si>
  <si>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</si>
  <si>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</si>
  <si>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</si>
  <si>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</si>
  <si>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</si>
  <si>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</si>
  <si>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</si>
  <si>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</si>
  <si>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</si>
  <si>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</si>
  <si>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</si>
  <si>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</si>
  <si>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</si>
  <si>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</si>
  <si>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</si>
  <si>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</si>
  <si>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</si>
  <si>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</si>
  <si>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</si>
  <si>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</si>
  <si>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</si>
  <si>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</si>
  <si>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</si>
  <si>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</si>
  <si>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</si>
  <si>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</si>
  <si>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</si>
  <si>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</si>
  <si>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</si>
  <si>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</si>
  <si>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</si>
  <si>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</si>
  <si>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</si>
  <si>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</si>
  <si>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</si>
  <si>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</si>
  <si>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</si>
  <si>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</si>
  <si>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</si>
  <si>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</si>
  <si>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</si>
  <si>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</si>
  <si>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</si>
  <si>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</si>
  <si>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</si>
  <si>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</si>
  <si>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</si>
  <si>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</si>
  <si>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</si>
  <si>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</si>
  <si>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</si>
  <si>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</si>
  <si>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</si>
  <si>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</si>
  <si>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</si>
  <si>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</si>
  <si>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</si>
  <si>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</si>
  <si>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</si>
  <si>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</si>
  <si>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</si>
  <si>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</si>
  <si>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</si>
  <si>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</si>
  <si>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</si>
  <si>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</si>
  <si>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</si>
  <si>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</si>
  <si>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</si>
  <si>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</si>
  <si>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</si>
  <si>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</si>
  <si>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</si>
  <si>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</si>
  <si>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</si>
  <si>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</si>
  <si>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</si>
  <si>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</si>
  <si>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</si>
  <si>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</si>
  <si>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</si>
  <si>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</si>
  <si>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</si>
  <si>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</si>
  <si>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</si>
  <si>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</si>
  <si>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</si>
  <si>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</si>
  <si>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</si>
  <si>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</si>
  <si>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</si>
  <si>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</si>
  <si>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</si>
  <si>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</si>
  <si>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</si>
  <si>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</si>
  <si>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</si>
  <si>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</si>
  <si>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</si>
  <si>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</si>
  <si>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</si>
  <si>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</si>
  <si>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</si>
  <si>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</si>
  <si>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</si>
  <si>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</si>
  <si>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</si>
  <si>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</si>
  <si>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</si>
  <si>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</si>
  <si>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</si>
  <si>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</si>
  <si>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</si>
  <si>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</si>
  <si>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</si>
  <si>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</si>
  <si>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</si>
  <si>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</si>
  <si>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</si>
  <si>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</si>
  <si>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</si>
  <si>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</si>
  <si>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</si>
  <si>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</si>
  <si>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</si>
  <si>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</si>
  <si>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</si>
  <si>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</si>
  <si>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</si>
  <si>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</si>
  <si>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</si>
  <si>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</si>
  <si>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</si>
  <si>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</si>
  <si>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</si>
  <si>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</si>
  <si>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</si>
  <si>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</si>
  <si>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</si>
  <si>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</si>
  <si>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</si>
  <si>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</si>
  <si>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</si>
  <si>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</si>
  <si>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</si>
  <si>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</si>
  <si>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</si>
  <si>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</si>
  <si>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</si>
  <si>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</si>
  <si>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</si>
  <si>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</si>
  <si>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</si>
  <si>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</si>
  <si>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</si>
  <si>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</si>
  <si>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</si>
  <si>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</si>
  <si>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</si>
  <si>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</si>
  <si>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</si>
  <si>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</si>
  <si>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</si>
  <si>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</si>
  <si>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</si>
  <si>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</si>
  <si>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</si>
  <si>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</si>
  <si>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</si>
  <si>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</si>
  <si>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</si>
  <si>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</si>
  <si>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</si>
  <si>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</si>
  <si>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</si>
  <si>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</si>
  <si>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</si>
  <si>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</si>
  <si>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</si>
  <si>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</si>
  <si>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</si>
  <si>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</si>
  <si>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</si>
  <si>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</si>
  <si>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</si>
  <si>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</si>
  <si>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</si>
  <si>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</si>
  <si>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</si>
  <si>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</si>
  <si>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</si>
  <si>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</si>
  <si>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</si>
  <si>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</si>
  <si>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</si>
  <si>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</si>
  <si>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</si>
  <si>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</si>
  <si>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</si>
  <si>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</si>
  <si>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</si>
  <si>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</si>
  <si>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</si>
  <si>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</si>
  <si>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</si>
  <si>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</si>
  <si>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</si>
  <si>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</si>
  <si>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</si>
  <si>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</si>
  <si>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</si>
  <si>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</si>
  <si>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</si>
  <si>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</si>
  <si>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</si>
  <si>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</si>
  <si>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</si>
  <si>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</si>
  <si>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</si>
  <si>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</si>
  <si>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</si>
  <si>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</si>
  <si>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</si>
  <si>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</si>
  <si>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</si>
  <si>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</si>
  <si>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</si>
  <si>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</si>
  <si>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</si>
  <si>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</si>
  <si>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</si>
  <si>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</si>
  <si>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</si>
  <si>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</si>
  <si>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</si>
  <si>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</si>
  <si>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</si>
  <si>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</si>
  <si>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</si>
  <si>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</si>
  <si>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</si>
  <si>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</si>
  <si>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</si>
  <si>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</si>
  <si>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</si>
  <si>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</si>
  <si>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</si>
  <si>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</si>
  <si>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</si>
  <si>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</si>
  <si>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</si>
  <si>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</si>
  <si>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</si>
  <si>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</si>
  <si>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</si>
  <si>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</si>
  <si>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</si>
  <si>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</si>
  <si>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</si>
  <si>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</si>
  <si>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</si>
  <si>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</si>
  <si>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</si>
  <si>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</si>
  <si>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</si>
  <si>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</si>
  <si>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</si>
  <si>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</si>
  <si>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</si>
  <si>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</si>
  <si>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</si>
  <si>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</si>
  <si>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</si>
  <si>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</si>
  <si>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</si>
  <si>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</si>
  <si>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</si>
  <si>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</si>
  <si>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</si>
  <si>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</si>
  <si>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</si>
  <si>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</si>
  <si>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</si>
  <si>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</si>
  <si>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</si>
  <si>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</si>
  <si>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</si>
  <si>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</si>
  <si>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</si>
  <si>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</si>
  <si>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</si>
  <si>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</si>
  <si>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</si>
  <si>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</si>
  <si>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</si>
  <si>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</si>
  <si>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</si>
  <si>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</si>
  <si>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</si>
  <si>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</si>
  <si>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</si>
  <si>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</si>
  <si>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</si>
  <si>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</si>
  <si>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</si>
  <si>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</si>
  <si>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</si>
  <si>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</si>
  <si>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</si>
  <si>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</si>
  <si>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</si>
  <si>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</si>
  <si>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</si>
  <si>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</si>
  <si>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</si>
  <si>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</si>
  <si>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</si>
  <si>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</si>
  <si>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</si>
  <si>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</si>
  <si>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</si>
  <si>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</si>
  <si>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</si>
  <si>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</si>
  <si>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</si>
  <si>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</si>
  <si>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</si>
  <si>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</si>
  <si>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</si>
  <si>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</si>
  <si>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</si>
  <si>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</si>
  <si>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</si>
  <si>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</si>
  <si>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</si>
  <si>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</si>
  <si>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</si>
  <si>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</si>
  <si>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</si>
  <si>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</si>
  <si>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</si>
  <si>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</si>
  <si>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</si>
  <si>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</si>
  <si>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</si>
  <si>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</si>
  <si>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</si>
  <si>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</si>
  <si>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</si>
  <si>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</si>
  <si>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</si>
  <si>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</si>
  <si>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</si>
  <si>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</si>
  <si>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</si>
  <si>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</si>
  <si>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</si>
  <si>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</si>
  <si>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</si>
  <si>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</si>
  <si>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</si>
  <si>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</si>
  <si>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</si>
  <si>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</si>
  <si>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</si>
  <si>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</si>
  <si>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</si>
  <si>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</si>
  <si>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</si>
  <si>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</si>
  <si>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</si>
  <si>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</si>
  <si>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</si>
  <si>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</si>
  <si>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</si>
  <si>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</si>
  <si>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</si>
  <si>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</si>
  <si>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</si>
  <si>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</si>
  <si>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</si>
  <si>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</si>
  <si>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</si>
  <si>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</si>
  <si>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</si>
  <si>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</si>
  <si>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</si>
  <si>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</si>
  <si>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</si>
  <si>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</si>
  <si>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</si>
  <si>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</si>
  <si>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</si>
  <si>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</si>
  <si>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</si>
  <si>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</si>
  <si>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</si>
  <si>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</si>
  <si>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</si>
  <si>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</si>
  <si>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</si>
  <si>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</si>
  <si>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</si>
  <si>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</si>
  <si>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</si>
  <si>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</si>
  <si>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</si>
  <si>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</si>
  <si>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</si>
  <si>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</si>
  <si>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</si>
  <si>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</si>
  <si>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</si>
  <si>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</si>
  <si>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</si>
  <si>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</si>
  <si>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</si>
  <si>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</si>
  <si>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</si>
  <si>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</si>
  <si>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</si>
  <si>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</si>
  <si>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</si>
  <si>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</si>
  <si>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</si>
  <si>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</si>
  <si>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</si>
  <si>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</si>
  <si>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</si>
  <si>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</si>
  <si>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</si>
  <si>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</si>
  <si>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</si>
  <si>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</si>
  <si>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</si>
  <si>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</si>
  <si>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</si>
  <si>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</si>
  <si>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</si>
  <si>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</si>
  <si>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</si>
  <si>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</si>
  <si>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</si>
  <si>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</si>
  <si>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</si>
  <si>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</si>
  <si>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</si>
  <si>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</si>
  <si>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</si>
  <si>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</si>
  <si>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</si>
  <si>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</si>
  <si>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</si>
  <si>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</si>
  <si>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</si>
  <si>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</si>
  <si>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</si>
  <si>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</si>
  <si>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</si>
  <si>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</si>
  <si>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</si>
  <si>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</si>
  <si>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</si>
  <si>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</si>
  <si>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</si>
  <si>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</si>
  <si>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</si>
  <si>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</si>
  <si>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</si>
  <si>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</si>
  <si>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</si>
  <si>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</si>
  <si>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</si>
  <si>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</si>
  <si>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</si>
  <si>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</si>
  <si>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</si>
  <si>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</si>
  <si>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</si>
  <si>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</si>
  <si>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</si>
  <si>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</si>
  <si>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</si>
  <si>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</si>
  <si>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</si>
  <si>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</si>
  <si>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</si>
  <si>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</si>
  <si>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</si>
  <si>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</si>
  <si>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</si>
  <si>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</si>
  <si>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</si>
  <si>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</si>
  <si>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</si>
  <si>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</si>
  <si>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</si>
  <si>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</si>
  <si>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</si>
  <si>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</si>
  <si>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</si>
  <si>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</si>
  <si>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</si>
  <si>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</si>
  <si>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</si>
  <si>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</si>
  <si>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</si>
  <si>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</si>
  <si>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</si>
  <si>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</si>
  <si>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</si>
  <si>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</si>
  <si>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</si>
  <si>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</si>
  <si>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</si>
  <si>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</si>
  <si>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</si>
  <si>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</si>
  <si>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</si>
  <si>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</si>
  <si>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</si>
  <si>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</si>
  <si>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</si>
  <si>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</si>
  <si>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</si>
  <si>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</si>
  <si>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</si>
  <si>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</si>
  <si>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</si>
  <si>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</si>
  <si>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</si>
  <si>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</si>
  <si>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</si>
  <si>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</si>
  <si>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</si>
  <si>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</si>
  <si>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</si>
  <si>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</si>
  <si>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</si>
  <si>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</si>
  <si>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</si>
  <si>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</si>
  <si>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</si>
  <si>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</si>
  <si>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</si>
  <si>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</si>
  <si>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</si>
  <si>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</si>
  <si>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</si>
  <si>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</si>
  <si>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</si>
  <si>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</si>
  <si>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</si>
  <si>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</si>
  <si>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</si>
  <si>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</si>
  <si>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</si>
  <si>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</si>
  <si>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</si>
  <si>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</si>
  <si>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</si>
  <si>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</si>
  <si>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</si>
  <si>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</si>
  <si>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</si>
  <si>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</si>
  <si>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</si>
  <si>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</si>
  <si>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</si>
  <si>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</si>
  <si>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</si>
  <si>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</si>
  <si>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</si>
  <si>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</si>
  <si>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</si>
  <si>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</si>
  <si>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</si>
  <si>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</si>
  <si>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</si>
  <si>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</si>
  <si>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</si>
  <si>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</si>
  <si>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</si>
  <si>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</si>
  <si>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</si>
  <si>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</si>
  <si>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</si>
  <si>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</si>
  <si>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</si>
  <si>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</si>
  <si>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</si>
  <si>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</si>
  <si>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</si>
  <si>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</si>
  <si>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</si>
  <si>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</si>
  <si>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</si>
  <si>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</si>
  <si>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</si>
  <si>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</si>
  <si>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</si>
  <si>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</si>
  <si>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</si>
  <si>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</si>
  <si>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</si>
  <si>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</si>
  <si>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</si>
  <si>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</si>
  <si>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</si>
  <si>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</si>
  <si>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</si>
  <si>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</si>
  <si>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</si>
  <si>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</si>
  <si>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</si>
  <si>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</si>
  <si>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</si>
  <si>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</si>
  <si>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</si>
  <si>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</si>
  <si>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</si>
  <si>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</si>
  <si>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</si>
  <si>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</si>
  <si>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</si>
  <si>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</si>
  <si>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</si>
  <si>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</si>
  <si>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</si>
  <si>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</si>
  <si>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</si>
  <si>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</si>
  <si>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</si>
  <si>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</si>
  <si>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</si>
  <si>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</si>
  <si>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</si>
  <si>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</si>
  <si>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</si>
  <si>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</si>
  <si>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</si>
  <si>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</si>
  <si>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</si>
  <si>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</si>
  <si>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</si>
  <si>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</si>
  <si>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</si>
  <si>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</si>
  <si>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</si>
  <si>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</si>
  <si>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</si>
  <si>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</si>
  <si>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</si>
  <si>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</si>
  <si>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</si>
  <si>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</si>
  <si>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</si>
  <si>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</si>
  <si>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</si>
  <si>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</si>
  <si>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</si>
  <si>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</si>
  <si>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</si>
  <si>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</si>
  <si>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</si>
  <si>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</si>
  <si>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</si>
  <si>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</si>
  <si>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</si>
  <si>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</si>
  <si>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</si>
  <si>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</si>
  <si>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</si>
  <si>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</si>
  <si>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</si>
  <si>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</si>
  <si>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</si>
  <si>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</si>
  <si>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</si>
  <si>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</si>
  <si>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</si>
  <si>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</si>
  <si>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</si>
  <si>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</si>
  <si>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</si>
  <si>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</si>
  <si>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</si>
  <si>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</si>
  <si>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</si>
  <si>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</si>
  <si>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</si>
  <si>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</si>
  <si>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</si>
  <si>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</si>
  <si>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</si>
  <si>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</si>
  <si>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</si>
  <si>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</si>
  <si>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</si>
  <si>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</si>
  <si>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</si>
  <si>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</si>
  <si>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</si>
  <si>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</si>
  <si>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</si>
  <si>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</si>
  <si>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</si>
  <si>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</si>
  <si>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</si>
  <si>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</si>
  <si>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</si>
  <si>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</si>
  <si>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</si>
  <si>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</si>
  <si>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</si>
  <si>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</si>
  <si>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</si>
  <si>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</si>
  <si>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</si>
  <si>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</si>
  <si>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</si>
  <si>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</si>
  <si>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</si>
  <si>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</si>
  <si>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</si>
  <si>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</si>
  <si>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</si>
  <si>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</si>
  <si>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</si>
  <si>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</si>
  <si>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</si>
  <si>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</si>
  <si>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</si>
  <si>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</si>
  <si>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</si>
  <si>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</si>
  <si>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</si>
  <si>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</si>
  <si>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</si>
  <si>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</si>
  <si>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</si>
  <si>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</si>
  <si>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</si>
  <si>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</si>
  <si>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</si>
  <si>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</si>
  <si>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</si>
  <si>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</si>
  <si>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</si>
  <si>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</si>
  <si>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</si>
  <si>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</si>
  <si>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</si>
  <si>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</si>
  <si>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</si>
  <si>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</si>
  <si>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</si>
  <si>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</si>
  <si>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</si>
  <si>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</si>
  <si>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</si>
  <si>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</si>
  <si>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</si>
  <si>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</si>
  <si>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</si>
  <si>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</si>
  <si>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</si>
  <si>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</si>
  <si>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</si>
  <si>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</si>
  <si>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</si>
  <si>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</si>
  <si>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</si>
  <si>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</si>
  <si>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</si>
  <si>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</si>
  <si>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</si>
  <si>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</si>
  <si>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</si>
  <si>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</si>
  <si>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</si>
  <si>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</si>
  <si>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</si>
  <si>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</si>
  <si>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</si>
  <si>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</si>
  <si>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</si>
  <si>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</si>
  <si>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</si>
  <si>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</si>
  <si>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</si>
  <si>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</si>
  <si>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</si>
  <si>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</si>
  <si>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</si>
  <si>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</si>
  <si>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</si>
  <si>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</si>
  <si>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</si>
  <si>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</si>
  <si>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</si>
  <si>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</si>
  <si>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</si>
  <si>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</si>
  <si>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</si>
  <si>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</si>
  <si>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</si>
  <si>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</si>
  <si>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</si>
  <si>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</si>
  <si>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</si>
  <si>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</si>
  <si>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</si>
  <si>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</si>
  <si>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</si>
  <si>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</si>
  <si>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</si>
  <si>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</si>
  <si>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</si>
  <si>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</si>
  <si>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</si>
  <si>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</si>
  <si>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</si>
  <si>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</si>
  <si>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</si>
  <si>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</si>
  <si>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</si>
  <si>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</si>
  <si>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</si>
  <si>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</si>
  <si>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</si>
  <si>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</si>
  <si>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</si>
  <si>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</si>
  <si>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</si>
  <si>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</si>
  <si>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</si>
  <si>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</si>
  <si>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</si>
  <si>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</si>
  <si>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</si>
  <si>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</si>
  <si>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</si>
  <si>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</si>
  <si>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</si>
  <si>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</si>
  <si>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</si>
  <si>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</si>
  <si>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</si>
  <si>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</si>
  <si>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</si>
  <si>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</si>
  <si>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</si>
  <si>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</si>
  <si>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</si>
  <si>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</si>
  <si>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</si>
  <si>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</si>
  <si>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</si>
  <si>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</si>
  <si>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</si>
  <si>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</si>
  <si>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</si>
  <si>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</si>
  <si>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</si>
  <si>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</si>
  <si>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</si>
  <si>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</si>
  <si>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</si>
  <si>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</si>
  <si>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</si>
  <si>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</si>
  <si>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</si>
  <si>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</si>
  <si>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</si>
  <si>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</si>
  <si>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</si>
  <si>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</si>
  <si>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</si>
  <si>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</si>
  <si>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</si>
  <si>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</si>
  <si>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</si>
  <si>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</si>
  <si>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</si>
  <si>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</si>
  <si>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</si>
  <si>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</si>
  <si>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</si>
  <si>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</si>
  <si>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</si>
  <si>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</si>
  <si>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</si>
  <si>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</si>
  <si>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</si>
  <si>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</si>
  <si>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</si>
  <si>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</si>
  <si>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</si>
  <si>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</si>
  <si>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</si>
  <si>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</si>
  <si>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</si>
  <si>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</si>
  <si>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</si>
  <si>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</si>
  <si>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</si>
  <si>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</si>
  <si>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</si>
  <si>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</si>
  <si>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</si>
  <si>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</si>
  <si>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</si>
  <si>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</si>
  <si>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</si>
  <si>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</si>
  <si>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</si>
  <si>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</si>
  <si>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</si>
  <si>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</si>
  <si>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</si>
  <si>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</si>
  <si>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</si>
  <si>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</si>
  <si>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</si>
  <si>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</si>
  <si>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</si>
  <si>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</si>
  <si>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</si>
  <si>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</si>
  <si>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</si>
  <si>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</si>
  <si>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</si>
  <si>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</si>
  <si>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</si>
  <si>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</si>
  <si>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</si>
  <si>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</si>
  <si>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</si>
  <si>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</si>
  <si>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</si>
  <si>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</si>
  <si>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</si>
  <si>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</si>
  <si>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</si>
  <si>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</si>
  <si>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</si>
  <si>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</si>
  <si>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</si>
  <si>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</si>
  <si>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</si>
  <si>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</si>
  <si>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</si>
  <si>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</si>
  <si>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</si>
  <si>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</si>
  <si>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</si>
  <si>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</si>
  <si>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</si>
  <si>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</si>
  <si>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</si>
  <si>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</si>
  <si>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</si>
  <si>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</si>
  <si>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</si>
  <si>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</si>
  <si>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</si>
  <si>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</si>
  <si>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</si>
  <si>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</si>
  <si>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</si>
  <si>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</si>
  <si>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</si>
  <si>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</si>
  <si>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</si>
  <si>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</si>
  <si>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</si>
  <si>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</si>
  <si>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</si>
  <si>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</si>
  <si>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</si>
  <si>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</si>
  <si>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</si>
  <si>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</si>
  <si>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</si>
  <si>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</si>
  <si>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</si>
  <si>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</si>
  <si>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</si>
  <si>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</si>
  <si>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</si>
  <si>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</si>
  <si>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</si>
  <si>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</si>
  <si>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</si>
  <si>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</si>
  <si>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</si>
  <si>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</si>
  <si>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</si>
  <si>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</si>
  <si>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</si>
  <si>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</si>
  <si>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</si>
  <si>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</si>
  <si>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</si>
  <si>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</si>
  <si>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</si>
  <si>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</si>
  <si>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</si>
  <si>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</si>
  <si>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</si>
  <si>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</si>
  <si>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</si>
  <si>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</si>
  <si>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</si>
  <si>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</si>
  <si>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</si>
  <si>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</si>
  <si>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</si>
  <si>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</si>
  <si>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</si>
  <si>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</si>
  <si>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</si>
  <si>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</si>
  <si>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</si>
  <si>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</si>
  <si>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</si>
  <si>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</si>
  <si>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</si>
  <si>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</si>
  <si>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</si>
  <si>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</si>
  <si>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</si>
  <si>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</si>
  <si>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</si>
  <si>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</si>
  <si>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</si>
  <si>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</si>
  <si>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</si>
  <si>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</si>
  <si>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</si>
  <si>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</si>
  <si>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</si>
  <si>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</si>
  <si>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</si>
  <si>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</si>
  <si>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</si>
  <si>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</si>
  <si>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</si>
  <si>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</si>
  <si>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</si>
  <si>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</si>
  <si>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</si>
  <si>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</si>
  <si>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</si>
  <si>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</si>
  <si>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</si>
  <si>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</si>
  <si>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</si>
  <si>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</si>
  <si>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</si>
  <si>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</si>
  <si>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</si>
  <si>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</si>
  <si>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</si>
  <si>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</si>
  <si>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</si>
  <si>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</si>
  <si>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</si>
  <si>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</si>
  <si>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</si>
  <si>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</si>
  <si>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</si>
  <si>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</si>
  <si>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</si>
  <si>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</si>
  <si>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</si>
  <si>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</si>
  <si>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</si>
  <si>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</si>
  <si>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</si>
  <si>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</si>
  <si>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</si>
  <si>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</si>
  <si>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</si>
  <si>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</si>
  <si>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</si>
  <si>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</si>
  <si>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</si>
  <si>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</si>
  <si>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</si>
  <si>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</si>
  <si>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</si>
  <si>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</si>
  <si>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</si>
  <si>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</si>
  <si>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</si>
  <si>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</si>
  <si>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</si>
  <si>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</si>
  <si>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</si>
  <si>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</si>
  <si>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</si>
  <si>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</si>
  <si>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</si>
  <si>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</si>
  <si>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</si>
  <si>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</si>
  <si>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</si>
  <si>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</si>
  <si>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</si>
  <si>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</si>
  <si>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</si>
  <si>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</si>
  <si>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</si>
  <si>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</si>
  <si>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</si>
  <si>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</si>
  <si>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</si>
  <si>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</si>
  <si>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</si>
  <si>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</si>
  <si>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</si>
  <si>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</si>
  <si>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</si>
  <si>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</si>
  <si>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</si>
  <si>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</si>
  <si>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</si>
  <si>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</si>
  <si>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</si>
  <si>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</si>
  <si>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</si>
  <si>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</si>
  <si>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</si>
  <si>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</si>
  <si>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</si>
  <si>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</si>
  <si>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</si>
  <si>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</si>
  <si>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</si>
  <si>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</si>
  <si>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</si>
  <si>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</si>
  <si>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</si>
  <si>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</si>
  <si>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</si>
  <si>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</si>
  <si>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</si>
  <si>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</si>
  <si>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</si>
  <si>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</si>
  <si>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</si>
  <si>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</si>
  <si>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</si>
  <si>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</si>
  <si>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</si>
  <si>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</si>
  <si>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</si>
  <si>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</si>
  <si>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</si>
  <si>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</si>
  <si>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</si>
  <si>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</si>
  <si>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</si>
  <si>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</si>
  <si>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</si>
  <si>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</si>
  <si>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</si>
  <si>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</si>
  <si>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</si>
  <si>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</si>
  <si>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</si>
  <si>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</si>
  <si>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</si>
  <si>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</si>
  <si>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</si>
  <si>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</si>
  <si>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</si>
  <si>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</si>
  <si>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</si>
  <si>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</si>
  <si>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</si>
  <si>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</si>
  <si>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</si>
  <si>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</si>
  <si>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</si>
  <si>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</si>
  <si>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</si>
  <si>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</si>
  <si>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</si>
  <si>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</si>
  <si>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</si>
  <si>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</si>
  <si>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</si>
  <si>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</si>
  <si>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</si>
  <si>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</si>
  <si>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</si>
  <si>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</si>
  <si>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</si>
  <si>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</si>
  <si>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</si>
  <si>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</si>
  <si>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</si>
  <si>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</si>
  <si>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</si>
  <si>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</si>
  <si>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</si>
  <si>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</si>
  <si>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</si>
  <si>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</si>
  <si>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</si>
  <si>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</si>
  <si>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</si>
  <si>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</si>
  <si>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</si>
  <si>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</si>
  <si>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</si>
  <si>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</si>
  <si>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</si>
  <si>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</si>
  <si>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</si>
  <si>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</si>
  <si>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</si>
  <si>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</si>
  <si>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</si>
  <si>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</si>
  <si>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</si>
  <si>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</si>
  <si>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</si>
  <si>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</si>
  <si>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</si>
  <si>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</si>
  <si>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</si>
  <si>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</si>
  <si>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</si>
  <si>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</si>
  <si>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</si>
  <si>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</si>
  <si>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</si>
  <si>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</si>
  <si>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</si>
  <si>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</si>
  <si>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</si>
  <si>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</si>
  <si>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</si>
  <si>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</si>
  <si>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</si>
  <si>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</si>
  <si>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</si>
  <si>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</si>
  <si>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</si>
  <si>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</si>
  <si>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</si>
  <si>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</si>
  <si>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</si>
  <si>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</si>
  <si>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</si>
  <si>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</si>
  <si>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</si>
  <si>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</si>
  <si>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</si>
  <si>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</si>
  <si>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</si>
  <si>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</si>
  <si>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</si>
  <si>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</si>
  <si>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</si>
  <si>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</si>
  <si>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</si>
  <si>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</si>
  <si>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</si>
  <si>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</si>
  <si>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</si>
  <si>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</si>
  <si>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</si>
  <si>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</si>
  <si>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</si>
  <si>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</si>
  <si>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</si>
  <si>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</si>
  <si>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</si>
  <si>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</si>
  <si>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</si>
  <si>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</si>
  <si>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</si>
  <si>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</si>
  <si>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</si>
  <si>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</si>
  <si>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</si>
  <si>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</si>
  <si>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</si>
  <si>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</si>
  <si>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</si>
  <si>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</si>
  <si>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</si>
  <si>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</si>
  <si>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</si>
  <si>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</si>
  <si>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</si>
  <si>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</si>
  <si>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</si>
  <si>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</si>
  <si>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</si>
  <si>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</si>
  <si>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</si>
  <si>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</si>
  <si>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</si>
  <si>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</si>
  <si>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</si>
  <si>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</si>
  <si>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</si>
  <si>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</si>
  <si>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</si>
  <si>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</si>
  <si>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</si>
  <si>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</si>
  <si>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</si>
  <si>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</si>
  <si>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</si>
  <si>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</si>
  <si>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</si>
  <si>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</si>
  <si>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</si>
  <si>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</si>
  <si>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</si>
  <si>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</si>
  <si>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</si>
  <si>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</si>
  <si>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</si>
  <si>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</si>
  <si>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</si>
  <si>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</si>
  <si>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</si>
  <si>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</si>
  <si>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</si>
  <si>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</si>
  <si>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</si>
  <si>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</si>
  <si>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</si>
  <si>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</si>
  <si>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</si>
  <si>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</si>
  <si>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</si>
  <si>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</si>
  <si>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</si>
  <si>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</si>
  <si>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</si>
  <si>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</si>
  <si>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</si>
  <si>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</si>
  <si>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</si>
  <si>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</si>
  <si>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</si>
  <si>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</si>
  <si>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</si>
  <si>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</si>
  <si>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</si>
  <si>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</si>
  <si>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</si>
  <si>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</si>
  <si>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</si>
  <si>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</si>
  <si>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</si>
  <si>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</si>
  <si>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</si>
  <si>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</si>
  <si>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</si>
  <si>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</si>
  <si>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</si>
  <si>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</si>
  <si>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</si>
  <si>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</si>
  <si>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</si>
  <si>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</si>
  <si>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</si>
  <si>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</si>
  <si>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</si>
  <si>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</si>
  <si>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</si>
  <si>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</si>
  <si>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</si>
  <si>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</si>
  <si>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</si>
  <si>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</si>
  <si>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</si>
  <si>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</si>
  <si>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</si>
  <si>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</si>
  <si>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</si>
  <si>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</si>
  <si>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</si>
  <si>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</si>
  <si>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</si>
  <si>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</si>
  <si>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</si>
  <si>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</si>
  <si>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</si>
  <si>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</si>
  <si>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</si>
  <si>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</si>
  <si>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</si>
  <si>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</si>
  <si>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</si>
  <si>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</si>
  <si>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</si>
  <si>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</si>
  <si>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</si>
  <si>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</si>
  <si>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</si>
  <si>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</si>
  <si>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</si>
  <si>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</si>
  <si>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</si>
  <si>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</si>
  <si>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</si>
  <si>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</si>
  <si>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</si>
  <si>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</si>
  <si>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</si>
  <si>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</si>
  <si>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</si>
  <si>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</si>
  <si>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</si>
  <si>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</si>
  <si>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</si>
  <si>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</si>
  <si>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</si>
  <si>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</si>
  <si>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</si>
  <si>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</si>
  <si>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</si>
  <si>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</si>
  <si>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</si>
  <si>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</si>
  <si>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</si>
  <si>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</si>
  <si>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</si>
  <si>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</si>
  <si>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</si>
  <si>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</si>
  <si>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</si>
  <si>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</si>
  <si>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</si>
  <si>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</si>
  <si>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</si>
  <si>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</si>
  <si>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</si>
  <si>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</si>
  <si>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</si>
  <si>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</si>
  <si>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</si>
  <si>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</si>
  <si>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</si>
  <si>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</si>
  <si>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</si>
  <si>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</si>
  <si>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</si>
  <si>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</si>
  <si>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</si>
  <si>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</si>
  <si>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</si>
  <si>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</si>
  <si>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</si>
  <si>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</si>
  <si>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</si>
  <si>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</si>
  <si>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</si>
  <si>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</si>
  <si>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</si>
  <si>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</si>
  <si>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</si>
  <si>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</si>
  <si>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</si>
  <si>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</si>
  <si>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</si>
  <si>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</si>
  <si>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</si>
  <si>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</si>
  <si>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</si>
  <si>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</si>
  <si>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</si>
  <si>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</si>
  <si>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</si>
  <si>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</si>
  <si>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</si>
  <si>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</si>
  <si>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</si>
  <si>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</si>
  <si>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</si>
  <si>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</si>
  <si>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</si>
  <si>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</si>
  <si>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</si>
  <si>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</si>
  <si>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</si>
  <si>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</si>
  <si>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</si>
  <si>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</si>
  <si>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</si>
  <si>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</si>
  <si>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</si>
  <si>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</si>
  <si>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</si>
  <si>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</si>
  <si>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</si>
  <si>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</si>
  <si>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</si>
  <si>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</si>
  <si>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</si>
  <si>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</si>
  <si>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</si>
  <si>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</si>
  <si>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</si>
  <si>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</si>
  <si>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</si>
  <si>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</si>
  <si>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</si>
  <si>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</si>
  <si>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</si>
  <si>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</si>
  <si>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</si>
  <si>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</si>
  <si>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</si>
  <si>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</si>
  <si>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</si>
  <si>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</si>
  <si>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</si>
  <si>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</si>
  <si>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</si>
  <si>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</si>
  <si>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</si>
  <si>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</si>
  <si>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</si>
  <si>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</si>
  <si>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</si>
  <si>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</si>
  <si>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</si>
  <si>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</si>
  <si>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</si>
  <si>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</si>
  <si>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</si>
  <si>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</si>
  <si>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</si>
  <si>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</si>
  <si>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</si>
  <si>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</si>
  <si>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</si>
  <si>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</si>
  <si>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</si>
  <si>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</si>
  <si>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</si>
  <si>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</si>
  <si>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</si>
  <si>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</si>
  <si>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</si>
  <si>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</si>
  <si>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</si>
  <si>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</si>
  <si>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</si>
  <si>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</si>
  <si>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</si>
  <si>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</si>
  <si>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</si>
  <si>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</si>
  <si>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</si>
  <si>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</si>
  <si>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</si>
  <si>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</si>
  <si>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</si>
  <si>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</si>
  <si>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</si>
  <si>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</si>
  <si>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</si>
  <si>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</si>
  <si>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</si>
  <si>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</si>
  <si>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</si>
  <si>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</si>
  <si>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</si>
  <si>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</si>
  <si>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</si>
  <si>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</si>
  <si>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</si>
  <si>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</si>
  <si>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</si>
  <si>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</si>
  <si>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</si>
  <si>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</si>
  <si>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</si>
  <si>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</si>
  <si>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</si>
  <si>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</si>
  <si>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</si>
  <si>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</si>
  <si>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</si>
  <si>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</si>
  <si>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</si>
  <si>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</si>
  <si>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</si>
  <si>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</si>
  <si>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</si>
  <si>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</si>
  <si>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</si>
  <si>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</si>
  <si>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</si>
  <si>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</si>
  <si>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</si>
  <si>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</si>
  <si>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</si>
  <si>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</si>
  <si>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</si>
  <si>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</si>
  <si>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</si>
  <si>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</si>
  <si>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</si>
  <si>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</si>
  <si>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</si>
  <si>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</si>
  <si>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</si>
  <si>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</si>
  <si>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</si>
  <si>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</si>
  <si>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</si>
  <si>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</si>
  <si>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</si>
  <si>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</si>
  <si>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</si>
  <si>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</si>
  <si>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</si>
  <si>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</si>
  <si>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</si>
  <si>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</si>
  <si>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</si>
  <si>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</si>
  <si>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</si>
  <si>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</si>
  <si>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</si>
  <si>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</si>
  <si>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</si>
  <si>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</si>
  <si>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</si>
  <si>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</si>
  <si>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</si>
  <si>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</si>
  <si>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</si>
  <si>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</si>
  <si>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</si>
  <si>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</si>
  <si>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</si>
  <si>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</si>
  <si>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</si>
  <si>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</si>
  <si>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</si>
  <si>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</si>
  <si>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</si>
  <si>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</si>
  <si>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</si>
  <si>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</si>
  <si>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</si>
  <si>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</si>
  <si>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</si>
  <si>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</si>
  <si>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</si>
  <si>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</si>
  <si>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</si>
  <si>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</si>
  <si>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</si>
  <si>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</si>
  <si>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</si>
  <si>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</si>
  <si>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</si>
  <si>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</si>
  <si>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</si>
  <si>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</si>
  <si>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</si>
  <si>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</si>
  <si>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</si>
  <si>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</si>
  <si>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</si>
  <si>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</si>
  <si>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</si>
  <si>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</si>
  <si>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</si>
  <si>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</si>
  <si>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</si>
  <si>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</si>
  <si>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</si>
  <si>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</si>
  <si>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</si>
  <si>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</si>
  <si>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</si>
  <si>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</si>
  <si>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</si>
  <si>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</si>
  <si>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</si>
  <si>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</si>
  <si>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</si>
  <si>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</si>
  <si>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</si>
  <si>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</si>
  <si>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</si>
  <si>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</si>
  <si>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</si>
  <si>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</si>
  <si>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</si>
  <si>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</si>
  <si>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</si>
  <si>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</si>
  <si>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</si>
  <si>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</si>
  <si>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</si>
  <si>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</si>
  <si>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</si>
  <si>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</si>
  <si>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</si>
  <si>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</si>
  <si>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</si>
  <si>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</si>
  <si>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</si>
  <si>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</si>
  <si>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</si>
  <si>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</si>
  <si>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</si>
  <si>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</si>
  <si>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</si>
  <si>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</si>
  <si>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</si>
  <si>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</si>
  <si>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</si>
  <si>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</si>
  <si>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</si>
  <si>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</si>
  <si>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</si>
  <si>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</si>
  <si>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</si>
  <si>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</si>
  <si>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</si>
  <si>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</si>
  <si>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</si>
  <si>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</si>
  <si>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</si>
  <si>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</si>
  <si>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</si>
  <si>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</si>
  <si>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</si>
  <si>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</si>
  <si>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</si>
  <si>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</si>
  <si>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</si>
  <si>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</si>
  <si>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</si>
  <si>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</si>
  <si>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</si>
  <si>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</si>
  <si>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</si>
  <si>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</si>
  <si>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</si>
  <si>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</si>
  <si>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</si>
  <si>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</si>
  <si>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</si>
  <si>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</si>
  <si>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</si>
  <si>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</si>
  <si>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</si>
  <si>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</si>
  <si>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</si>
  <si>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</si>
  <si>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</si>
  <si>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</si>
  <si>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</si>
  <si>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</si>
  <si>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</si>
  <si>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</si>
  <si>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</si>
  <si>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</si>
  <si>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</si>
  <si>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</si>
  <si>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</si>
  <si>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</si>
  <si>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</si>
  <si>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</si>
  <si>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</si>
  <si>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</si>
  <si>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</si>
  <si>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</si>
  <si>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</si>
  <si>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</si>
  <si>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</si>
  <si>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</si>
  <si>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</si>
  <si>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</si>
  <si>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</si>
  <si>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</si>
  <si>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</si>
  <si>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</si>
  <si>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</si>
  <si>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</si>
  <si>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</si>
  <si>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</si>
  <si>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</si>
  <si>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</si>
  <si>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</si>
  <si>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</si>
  <si>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</si>
  <si>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</si>
  <si>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</si>
  <si>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</si>
  <si>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</si>
  <si>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</si>
  <si>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</si>
  <si>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</si>
  <si>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</si>
  <si>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</si>
  <si>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</si>
  <si>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</si>
  <si>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</si>
  <si>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</si>
  <si>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</si>
  <si>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</si>
  <si>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</si>
  <si>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</si>
  <si>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</si>
  <si>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</si>
  <si>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</si>
  <si>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</si>
  <si>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</si>
  <si>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</si>
  <si>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</si>
  <si>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</si>
  <si>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</si>
  <si>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</si>
  <si>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</si>
  <si>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</si>
  <si>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</si>
  <si>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</si>
  <si>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</si>
  <si>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</si>
  <si>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</si>
  <si>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</si>
  <si>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</si>
  <si>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</si>
  <si>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</si>
  <si>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</si>
  <si>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</si>
  <si>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</si>
  <si>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</si>
  <si>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</si>
  <si>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</si>
  <si>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</si>
  <si>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</si>
  <si>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</si>
  <si>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</si>
  <si>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</si>
  <si>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</si>
  <si>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</si>
  <si>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</si>
  <si>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</si>
  <si>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</si>
  <si>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</si>
  <si>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</si>
  <si>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</si>
  <si>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</si>
  <si>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</si>
  <si>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</si>
  <si>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</si>
  <si>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</si>
  <si>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</si>
  <si>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</si>
  <si>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</si>
  <si>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</si>
  <si>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</si>
  <si>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</si>
  <si>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</si>
  <si>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</si>
  <si>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</si>
  <si>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</si>
  <si>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</si>
  <si>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</si>
  <si>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</si>
  <si>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</si>
  <si>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</si>
  <si>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</si>
  <si>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</si>
  <si>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</si>
  <si>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</si>
  <si>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</si>
  <si>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</si>
  <si>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</si>
  <si>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</si>
  <si>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</si>
  <si>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</si>
  <si>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</si>
  <si>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</si>
  <si>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</si>
  <si>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</si>
  <si>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</si>
  <si>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</si>
  <si>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</si>
  <si>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</si>
  <si>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</si>
  <si>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</si>
  <si>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</si>
  <si>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</si>
  <si>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</si>
  <si>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</si>
  <si>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</si>
  <si>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</si>
  <si>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</si>
  <si>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</si>
  <si>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</si>
  <si>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</si>
  <si>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</si>
  <si>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</si>
  <si>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</si>
  <si>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</si>
  <si>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</si>
  <si>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</si>
  <si>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</si>
  <si>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</si>
  <si>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</si>
  <si>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</si>
  <si>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</si>
  <si>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</si>
  <si>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</si>
  <si>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</si>
  <si>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</si>
  <si>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</si>
  <si>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</si>
  <si>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</si>
  <si>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</si>
  <si>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</si>
  <si>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</si>
  <si>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</si>
  <si>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</si>
  <si>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</si>
  <si>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</si>
  <si>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</si>
  <si>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</si>
  <si>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</si>
  <si>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</si>
  <si>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</si>
  <si>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</si>
  <si>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</si>
  <si>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</si>
  <si>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</si>
  <si>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</si>
  <si>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</si>
  <si>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</si>
  <si>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</si>
  <si>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</si>
  <si>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</si>
  <si>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</si>
  <si>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</si>
  <si>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</si>
  <si>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</si>
  <si>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</si>
  <si>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</si>
  <si>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</si>
  <si>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</si>
  <si>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</si>
  <si>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</si>
  <si>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</si>
  <si>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</si>
  <si>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</si>
  <si>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</si>
  <si>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</si>
  <si>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</si>
  <si>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</si>
  <si>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</si>
  <si>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</si>
  <si>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</si>
  <si>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</si>
  <si>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</si>
  <si>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</si>
  <si>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</si>
  <si>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</si>
  <si>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</si>
  <si>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</si>
  <si>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</si>
  <si>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</si>
  <si>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</si>
  <si>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</si>
  <si>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</si>
  <si>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</si>
  <si>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</si>
  <si>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</si>
  <si>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</si>
  <si>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</si>
  <si>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</si>
  <si>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</si>
  <si>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</si>
  <si>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</si>
  <si>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</si>
  <si>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</si>
  <si>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</si>
  <si>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</si>
  <si>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</si>
  <si>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</si>
  <si>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</si>
  <si>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</si>
  <si>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</si>
  <si>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</si>
  <si>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</si>
  <si>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</si>
  <si>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</si>
  <si>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</si>
  <si>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</si>
  <si>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</si>
  <si>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</si>
  <si>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</si>
  <si>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</si>
  <si>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</si>
  <si>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</si>
  <si>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</si>
  <si>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</si>
  <si>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</si>
  <si>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</si>
  <si>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</si>
  <si>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</si>
  <si>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</si>
  <si>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</si>
  <si>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</si>
  <si>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</si>
  <si>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</si>
  <si>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</si>
  <si>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</si>
  <si>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</si>
  <si>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</si>
  <si>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</si>
  <si>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</si>
  <si>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</si>
  <si>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</si>
  <si>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</si>
  <si>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</si>
  <si>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</si>
  <si>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</si>
  <si>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</si>
  <si>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</si>
  <si>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</si>
  <si>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</si>
  <si>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</si>
  <si>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</si>
  <si>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</si>
  <si>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</si>
  <si>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</si>
  <si>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</si>
  <si>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</si>
  <si>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</si>
  <si>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</si>
  <si>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</si>
  <si>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</si>
  <si>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</si>
  <si>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</si>
  <si>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</si>
  <si>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</si>
  <si>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</si>
  <si>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</si>
  <si>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</si>
  <si>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</si>
  <si>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</si>
  <si>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</si>
  <si>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</si>
  <si>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</si>
  <si>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</si>
  <si>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</si>
  <si>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</si>
  <si>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</si>
  <si>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</si>
  <si>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</si>
  <si>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</si>
  <si>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</si>
  <si>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</si>
  <si>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</si>
  <si>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</si>
  <si>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</si>
  <si>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</si>
  <si>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</si>
  <si>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</si>
  <si>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</si>
  <si>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</si>
  <si>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</si>
  <si>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</si>
  <si>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</si>
  <si>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</si>
  <si>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</si>
  <si>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</si>
  <si>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</si>
  <si>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</si>
  <si>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</si>
  <si>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</si>
  <si>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</si>
  <si>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</si>
  <si>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</si>
  <si>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</si>
  <si>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</si>
  <si>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</si>
  <si>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</si>
  <si>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</si>
  <si>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</si>
  <si>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</si>
  <si>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</si>
  <si>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</si>
  <si>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</si>
  <si>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</si>
  <si>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</si>
  <si>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</si>
  <si>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</si>
  <si>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</si>
  <si>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</si>
  <si>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</si>
  <si>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</si>
  <si>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</si>
  <si>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</si>
  <si>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</si>
  <si>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</si>
  <si>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</si>
  <si>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</si>
  <si>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</si>
  <si>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</si>
  <si>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</si>
  <si>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</si>
  <si>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</si>
  <si>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</si>
  <si>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</si>
  <si>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</si>
  <si>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</si>
  <si>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</si>
  <si>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</si>
  <si>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</si>
  <si>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</si>
  <si>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</si>
  <si>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</si>
  <si>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</si>
  <si>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</si>
  <si>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</si>
  <si>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</si>
  <si>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</si>
  <si>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</si>
  <si>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</si>
  <si>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</si>
  <si>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</si>
  <si>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</si>
  <si>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</si>
  <si>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</si>
  <si>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</si>
  <si>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</si>
  <si>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</si>
  <si>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</si>
  <si>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</si>
  <si>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</si>
  <si>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</si>
  <si>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</si>
  <si>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</si>
  <si>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</si>
  <si>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</si>
  <si>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</si>
  <si>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</si>
  <si>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</si>
  <si>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</si>
  <si>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</si>
  <si>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</si>
  <si>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</si>
  <si>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</si>
  <si>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</si>
  <si>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</si>
  <si>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</si>
  <si>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</si>
  <si>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</si>
  <si>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</si>
  <si>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</si>
  <si>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</si>
  <si>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</si>
  <si>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</si>
  <si>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</si>
  <si>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</si>
  <si>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</si>
  <si>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</si>
  <si>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</si>
  <si>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</si>
  <si>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</si>
  <si>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</si>
  <si>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</si>
  <si>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</si>
  <si>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</si>
  <si>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</si>
  <si>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</si>
  <si>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</si>
  <si>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</si>
  <si>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</si>
  <si>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</si>
  <si>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</si>
  <si>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</si>
  <si>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</si>
  <si>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</si>
  <si>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</si>
  <si>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</si>
  <si>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</si>
  <si>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</si>
  <si>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</si>
  <si>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</si>
  <si>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</si>
  <si>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</si>
  <si>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</si>
  <si>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</si>
  <si>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</si>
  <si>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</si>
  <si>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</si>
  <si>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</si>
  <si>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</si>
  <si>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</si>
  <si>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</si>
  <si>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</si>
  <si>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</si>
  <si>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</si>
  <si>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</si>
  <si>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</si>
  <si>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</si>
  <si>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</si>
  <si>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</si>
  <si>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</si>
  <si>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</si>
  <si>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</si>
  <si>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</si>
  <si>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</si>
  <si>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</si>
  <si>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</si>
  <si>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</si>
  <si>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</si>
  <si>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</si>
  <si>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</si>
  <si>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</si>
  <si>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</si>
  <si>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</si>
  <si>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</si>
  <si>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</si>
  <si>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</si>
  <si>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</si>
  <si>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</si>
  <si>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</si>
  <si>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</si>
  <si>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</si>
  <si>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</si>
  <si>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</si>
  <si>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</si>
  <si>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</si>
  <si>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</si>
  <si>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</si>
  <si>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</si>
  <si>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</si>
  <si>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</si>
  <si>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</si>
  <si>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</si>
  <si>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</si>
  <si>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</si>
  <si>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</si>
  <si>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</si>
  <si>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</si>
  <si>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</si>
  <si>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</si>
  <si>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</si>
  <si>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</si>
  <si>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</si>
  <si>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</si>
  <si>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</si>
  <si>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</si>
  <si>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</si>
  <si>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</si>
  <si>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</si>
  <si>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</si>
  <si>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</si>
  <si>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</si>
  <si>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</si>
  <si>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</si>
  <si>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</si>
  <si>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</si>
  <si>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</si>
  <si>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</si>
  <si>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</si>
  <si>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</si>
  <si>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</si>
  <si>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</si>
  <si>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</si>
  <si>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</si>
  <si>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</si>
  <si>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</si>
  <si>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</si>
  <si>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</si>
  <si>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</si>
  <si>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</si>
  <si>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</si>
  <si>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</si>
  <si>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</si>
  <si>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</si>
  <si>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</si>
  <si>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</si>
  <si>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</si>
  <si>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</si>
  <si>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</si>
  <si>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</si>
  <si>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</si>
  <si>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</si>
  <si>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</si>
  <si>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</si>
  <si>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</si>
  <si>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</si>
  <si>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</si>
  <si>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</si>
  <si>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</si>
  <si>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</si>
  <si>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</si>
  <si>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</si>
  <si>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</si>
  <si>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</si>
  <si>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</si>
  <si>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</si>
  <si>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</si>
  <si>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</si>
  <si>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</si>
  <si>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</si>
  <si>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</si>
  <si>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</si>
  <si>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</si>
  <si>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</si>
  <si>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</si>
  <si>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</si>
  <si>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</si>
  <si>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</si>
  <si>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</si>
  <si>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</si>
  <si>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</si>
  <si>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</si>
  <si>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</si>
  <si>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</si>
  <si>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</si>
  <si>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</si>
  <si>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</si>
  <si>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</si>
  <si>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</si>
  <si>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</si>
  <si>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</si>
  <si>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</si>
  <si>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</si>
  <si>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</si>
  <si>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</si>
  <si>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</si>
  <si>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</si>
  <si>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</si>
  <si>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</si>
  <si>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</si>
  <si>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</si>
  <si>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</si>
  <si>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</si>
  <si>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</si>
  <si>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</si>
  <si>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</si>
  <si>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</si>
  <si>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</si>
  <si>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</si>
  <si>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</si>
  <si>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</si>
  <si>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</si>
  <si>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</si>
  <si>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</si>
  <si>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</si>
  <si>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</si>
  <si>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</si>
  <si>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</si>
  <si>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</si>
  <si>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</si>
  <si>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</si>
  <si>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</si>
  <si>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</si>
  <si>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</si>
  <si>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</si>
  <si>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</si>
  <si>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</si>
  <si>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</si>
  <si>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</si>
  <si>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</si>
  <si>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</si>
  <si>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</si>
  <si>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</si>
  <si>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</si>
  <si>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</si>
  <si>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</si>
  <si>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</si>
  <si>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</si>
  <si>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</si>
  <si>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</si>
  <si>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</si>
  <si>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</si>
  <si>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</si>
  <si>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</si>
  <si>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</si>
  <si>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</si>
  <si>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</si>
  <si>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</si>
  <si>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</si>
  <si>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</si>
  <si>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</si>
  <si>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</si>
  <si>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</si>
  <si>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</si>
  <si>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</si>
  <si>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</si>
  <si>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</si>
  <si>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</si>
  <si>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</si>
  <si>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</si>
  <si>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</si>
  <si>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</si>
  <si>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</si>
  <si>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</si>
  <si>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</si>
  <si>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</si>
  <si>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</si>
  <si>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</si>
  <si>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</si>
  <si>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</si>
  <si>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</si>
  <si>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</si>
  <si>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</si>
  <si>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</si>
  <si>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</si>
  <si>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</si>
  <si>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</si>
  <si>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</si>
  <si>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</si>
  <si>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</si>
  <si>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</si>
  <si>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</si>
  <si>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</si>
  <si>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</si>
  <si>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</si>
  <si>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</si>
  <si>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</si>
  <si>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</si>
  <si>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</si>
  <si>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</si>
  <si>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</si>
  <si>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</si>
  <si>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</si>
  <si>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</si>
  <si>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</si>
  <si>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</si>
  <si>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</si>
  <si>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</si>
  <si>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</si>
  <si>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</si>
  <si>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</si>
  <si>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</si>
  <si>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</si>
  <si>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</si>
  <si>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</si>
  <si>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</si>
  <si>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</si>
  <si>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</si>
  <si>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</si>
  <si>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</si>
  <si>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</si>
  <si>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</si>
  <si>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</si>
  <si>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</si>
  <si>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</si>
  <si>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</si>
  <si>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</si>
  <si>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</si>
  <si>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</si>
  <si>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</si>
  <si>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</si>
  <si>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</si>
  <si>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</si>
  <si>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</si>
  <si>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</si>
  <si>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</si>
  <si>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</si>
  <si>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</si>
  <si>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</si>
  <si>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</si>
  <si>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</si>
  <si>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</si>
  <si>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</si>
  <si>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</si>
  <si>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</si>
  <si>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</si>
  <si>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</si>
  <si>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</si>
  <si>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</si>
  <si>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</si>
  <si>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</si>
  <si>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</si>
  <si>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</si>
  <si>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</si>
  <si>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</si>
  <si>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</si>
  <si>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</si>
  <si>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</si>
  <si>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</si>
  <si>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</si>
  <si>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</si>
  <si>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</si>
  <si>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</si>
  <si>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</si>
  <si>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</si>
  <si>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</si>
  <si>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</si>
  <si>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</si>
  <si>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</si>
  <si>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</si>
  <si>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</si>
  <si>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</si>
  <si>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</si>
  <si>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</si>
  <si>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</si>
  <si>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</si>
  <si>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</si>
  <si>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</si>
  <si>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</si>
  <si>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</si>
  <si>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</si>
  <si>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</si>
  <si>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</si>
  <si>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</si>
  <si>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</si>
  <si>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</si>
  <si>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</si>
  <si>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</si>
  <si>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</si>
  <si>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</si>
  <si>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</si>
  <si>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</si>
  <si>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</si>
  <si>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</si>
  <si>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</si>
  <si>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</si>
  <si>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</si>
  <si>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</si>
  <si>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</si>
  <si>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</si>
  <si>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</si>
  <si>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</si>
  <si>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</si>
  <si>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</si>
  <si>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</si>
  <si>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</si>
  <si>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</si>
  <si>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</si>
  <si>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</si>
  <si>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</si>
  <si>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</si>
  <si>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</si>
  <si>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</si>
  <si>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</si>
  <si>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</si>
  <si>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</si>
  <si>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</si>
  <si>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</si>
  <si>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</si>
  <si>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</si>
  <si>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</si>
  <si>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</si>
  <si>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</si>
  <si>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</si>
  <si>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</si>
  <si>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</si>
  <si>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</si>
  <si>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</si>
  <si>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</si>
  <si>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</si>
  <si>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</si>
  <si>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</si>
  <si>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</si>
  <si>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</si>
  <si>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</si>
  <si>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</si>
  <si>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</si>
  <si>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</si>
  <si>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</si>
  <si>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</si>
  <si>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</si>
  <si>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</si>
  <si>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</si>
  <si>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</si>
  <si>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</si>
  <si>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</si>
  <si>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</si>
  <si>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</si>
  <si>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</si>
  <si>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</si>
  <si>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</si>
  <si>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</si>
  <si>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</si>
  <si>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</si>
  <si>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</si>
  <si>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</si>
  <si>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</si>
  <si>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</si>
  <si>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</si>
  <si>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</si>
  <si>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</si>
  <si>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</si>
  <si>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</si>
  <si>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</si>
  <si>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</si>
  <si>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</si>
  <si>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</si>
  <si>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</si>
  <si>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</si>
  <si>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</si>
  <si>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</si>
  <si>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</si>
  <si>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</si>
  <si>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</si>
  <si>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</si>
  <si>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</si>
  <si>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</si>
  <si>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</si>
  <si>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</si>
  <si>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</si>
  <si>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</si>
  <si>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</si>
  <si>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</si>
  <si>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</si>
  <si>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</si>
  <si>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</si>
  <si>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</si>
  <si>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</si>
  <si>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</si>
  <si>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</si>
  <si>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</si>
  <si>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</si>
  <si>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</si>
  <si>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</si>
  <si>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</si>
  <si>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</si>
  <si>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</si>
  <si>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</si>
  <si>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</si>
  <si>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</si>
  <si>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</si>
  <si>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</si>
  <si>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</si>
  <si>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</si>
  <si>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</si>
  <si>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</si>
  <si>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</si>
  <si>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</si>
  <si>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</si>
  <si>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</si>
  <si>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</si>
  <si>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</si>
  <si>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</si>
  <si>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</si>
  <si>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</si>
  <si>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</si>
  <si>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</si>
  <si>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</si>
  <si>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</si>
  <si>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</si>
  <si>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</si>
  <si>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</si>
  <si>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</si>
  <si>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</si>
  <si>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</si>
  <si>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</si>
  <si>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</si>
  <si>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</si>
  <si>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</si>
  <si>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</si>
  <si>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</si>
  <si>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</si>
  <si>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</si>
  <si>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</si>
  <si>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</si>
  <si>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</si>
  <si>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</si>
  <si>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</si>
  <si>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</si>
  <si>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</si>
  <si>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</si>
  <si>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</si>
  <si>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</si>
  <si>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</si>
  <si>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</si>
  <si>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</si>
  <si>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</si>
  <si>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</si>
  <si>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</si>
  <si>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</si>
  <si>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</si>
  <si>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</si>
  <si>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</si>
  <si>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</si>
  <si>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</si>
  <si>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</si>
  <si>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</si>
  <si>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</si>
  <si>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</si>
  <si>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</si>
  <si>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</si>
  <si>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</si>
  <si>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</si>
  <si>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</si>
  <si>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</si>
  <si>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</si>
  <si>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</si>
  <si>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</si>
  <si>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</si>
  <si>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</si>
  <si>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</si>
  <si>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</si>
  <si>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</si>
  <si>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</si>
  <si>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</si>
  <si>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</si>
  <si>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</si>
  <si>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</si>
  <si>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</si>
  <si>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</si>
  <si>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</si>
  <si>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</si>
  <si>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</si>
  <si>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</si>
  <si>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</si>
  <si>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</si>
  <si>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</si>
  <si>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</si>
  <si>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</si>
  <si>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</si>
  <si>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</si>
  <si>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</si>
  <si>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</si>
  <si>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</si>
  <si>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</si>
  <si>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</si>
  <si>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</si>
  <si>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</si>
  <si>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</si>
  <si>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</si>
  <si>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</si>
  <si>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</si>
  <si>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</si>
  <si>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</si>
  <si>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</si>
  <si>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</si>
  <si>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</si>
  <si>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</si>
  <si>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</si>
  <si>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</si>
  <si>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</si>
  <si>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</si>
  <si>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</si>
  <si>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</si>
  <si>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</si>
  <si>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</si>
  <si>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</si>
  <si>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</si>
  <si>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</si>
  <si>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</si>
  <si>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</si>
  <si>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</si>
  <si>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</si>
  <si>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</si>
  <si>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</si>
  <si>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</si>
  <si>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</si>
  <si>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</si>
  <si>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</si>
  <si>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</si>
  <si>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</si>
  <si>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</si>
  <si>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</si>
  <si>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</si>
  <si>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</si>
  <si>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</si>
  <si>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</si>
  <si>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</si>
  <si>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</si>
  <si>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</si>
  <si>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</si>
  <si>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</si>
  <si>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</si>
  <si>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</si>
  <si>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</si>
  <si>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</si>
  <si>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</si>
  <si>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</si>
  <si>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</si>
  <si>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</si>
  <si>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</si>
  <si>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</si>
  <si>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</si>
  <si>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</si>
  <si>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</si>
  <si>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</si>
  <si>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</si>
  <si>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</si>
  <si>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</si>
  <si>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</si>
  <si>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</si>
  <si>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</si>
  <si>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</si>
  <si>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</si>
  <si>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</si>
  <si>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</si>
  <si>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</si>
  <si>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</si>
  <si>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</si>
  <si>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</si>
  <si>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</si>
  <si>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</si>
  <si>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</si>
  <si>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</si>
  <si>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</si>
  <si>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</si>
  <si>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</si>
  <si>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</si>
  <si>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</si>
  <si>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</si>
  <si>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</si>
  <si>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</si>
  <si>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</si>
  <si>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</si>
  <si>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</si>
  <si>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</si>
  <si>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</si>
  <si>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</si>
  <si>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</si>
  <si>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</si>
  <si>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</si>
  <si>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</si>
  <si>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</si>
  <si>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</si>
  <si>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</si>
  <si>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</si>
  <si>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</si>
  <si>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</si>
  <si>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</si>
  <si>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</si>
  <si>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</si>
  <si>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</si>
  <si>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</si>
  <si>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</si>
  <si>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</si>
  <si>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</si>
  <si>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</si>
  <si>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</si>
  <si>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</si>
  <si>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</si>
  <si>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</si>
  <si>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</si>
  <si>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</si>
  <si>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</si>
  <si>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</si>
  <si>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</si>
  <si>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</si>
  <si>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</si>
  <si>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</si>
  <si>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</si>
  <si>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</si>
  <si>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</si>
  <si>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</si>
  <si>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</si>
  <si>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</si>
  <si>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</si>
  <si>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</si>
  <si>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</si>
  <si>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</si>
  <si>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</si>
  <si>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</si>
  <si>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</si>
  <si>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</si>
  <si>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</si>
  <si>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</si>
  <si>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</si>
  <si>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</si>
  <si>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</si>
  <si>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</si>
  <si>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</si>
  <si>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</si>
  <si>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</si>
  <si>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</si>
  <si>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</si>
  <si>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</si>
  <si>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</si>
  <si>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</si>
  <si>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</si>
  <si>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</si>
  <si>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</si>
  <si>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</si>
  <si>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</si>
  <si>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</si>
  <si>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</si>
  <si>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</si>
  <si>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</si>
  <si>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</si>
  <si>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</si>
  <si>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</si>
  <si>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</si>
  <si>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</si>
  <si>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</si>
  <si>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</si>
  <si>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</si>
  <si>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</si>
  <si>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</si>
  <si>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</si>
  <si>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</si>
  <si>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</si>
  <si>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</si>
  <si>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</si>
  <si>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</si>
  <si>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</si>
  <si>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</si>
  <si>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</si>
  <si>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</si>
  <si>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</si>
  <si>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</si>
  <si>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</si>
  <si>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</si>
  <si>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</si>
  <si>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</si>
  <si>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</si>
  <si>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</si>
  <si>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</si>
  <si>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</si>
  <si>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</si>
  <si>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</si>
  <si>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</si>
  <si>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</si>
  <si>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</si>
  <si>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</si>
  <si>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</si>
  <si>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</si>
  <si>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</si>
  <si>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</si>
  <si>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</si>
  <si>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</si>
  <si>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</si>
  <si>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</si>
  <si>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</si>
  <si>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</si>
  <si>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</si>
  <si>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</si>
  <si>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</si>
  <si>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</si>
  <si>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</si>
  <si>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</si>
  <si>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</si>
  <si>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</si>
  <si>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</si>
  <si>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</si>
  <si>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</si>
  <si>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</si>
  <si>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</si>
  <si>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</si>
  <si>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</si>
  <si>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</si>
  <si>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</si>
  <si>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</si>
  <si>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</si>
  <si>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</si>
  <si>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</si>
  <si>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</si>
  <si>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</si>
  <si>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</si>
  <si>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</si>
  <si>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</si>
  <si>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</si>
  <si>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</si>
  <si>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</si>
  <si>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</si>
  <si>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</si>
  <si>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</si>
  <si>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</si>
  <si>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</si>
  <si>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</si>
  <si>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</si>
  <si>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</si>
  <si>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</si>
  <si>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</si>
  <si>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</si>
  <si>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</si>
  <si>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</si>
  <si>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</si>
  <si>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</si>
  <si>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</si>
  <si>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</si>
  <si>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</si>
  <si>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</si>
  <si>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</si>
  <si>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</si>
  <si>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</si>
  <si>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</si>
  <si>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</si>
  <si>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</si>
  <si>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</si>
  <si>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</si>
  <si>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</si>
  <si>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</si>
  <si>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</si>
  <si>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</si>
  <si>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</si>
  <si>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</si>
  <si>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</si>
  <si>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</si>
  <si>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</si>
  <si>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</si>
  <si>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</si>
  <si>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</si>
  <si>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</si>
  <si>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</si>
  <si>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</si>
  <si>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</si>
  <si>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</si>
  <si>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</si>
  <si>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</si>
  <si>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</si>
  <si>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</si>
  <si>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</si>
  <si>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</si>
  <si>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</si>
  <si>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</si>
  <si>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</si>
  <si>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</si>
  <si>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</si>
  <si>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</si>
  <si>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</si>
  <si>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</si>
  <si>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</si>
  <si>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</si>
  <si>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</si>
  <si>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</si>
  <si>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</si>
  <si>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</si>
  <si>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</si>
  <si>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</si>
  <si>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</si>
  <si>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</si>
  <si>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</si>
  <si>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</si>
  <si>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</si>
  <si>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</si>
  <si>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</si>
  <si>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</si>
  <si>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</si>
  <si>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</si>
  <si>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</si>
  <si>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</si>
  <si>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</si>
  <si>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</si>
  <si>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</si>
  <si>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</si>
  <si>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</si>
  <si>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</si>
  <si>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</si>
  <si>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</si>
  <si>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</si>
  <si>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</si>
  <si>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</si>
  <si>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</si>
  <si>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</si>
  <si>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</si>
  <si>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</si>
  <si>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</si>
  <si>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</si>
  <si>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</si>
  <si>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</si>
  <si>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</si>
  <si>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</si>
  <si>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</si>
  <si>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</si>
  <si>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</si>
  <si>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</si>
  <si>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</si>
  <si>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</si>
  <si>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</si>
  <si>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</si>
  <si>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</si>
  <si>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</si>
  <si>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</si>
  <si>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</si>
  <si>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</si>
  <si>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</si>
  <si>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</si>
  <si>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</si>
  <si>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</si>
  <si>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</si>
  <si>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</si>
  <si>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</si>
  <si>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</si>
  <si>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</si>
  <si>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</si>
  <si>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</si>
  <si>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</si>
  <si>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</si>
  <si>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</si>
  <si>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</si>
  <si>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</si>
  <si>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</si>
  <si>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</si>
  <si>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</si>
  <si>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</si>
  <si>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</si>
  <si>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</si>
  <si>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</si>
  <si>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</si>
  <si>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</si>
  <si>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</si>
  <si>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</si>
  <si>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</si>
  <si>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</si>
  <si>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</si>
  <si>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</si>
  <si>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</si>
  <si>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</si>
  <si>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</si>
  <si>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</si>
  <si>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</si>
  <si>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</si>
  <si>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</si>
  <si>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</si>
  <si>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</si>
  <si>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</si>
  <si>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</si>
  <si>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</si>
  <si>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</si>
  <si>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</si>
  <si>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</si>
  <si>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</si>
  <si>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</si>
  <si>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</si>
  <si>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</si>
  <si>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</si>
  <si>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</si>
  <si>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</si>
  <si>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</si>
  <si>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</si>
  <si>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</si>
  <si>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</si>
  <si>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</si>
  <si>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</si>
  <si>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</si>
  <si>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</si>
  <si>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</si>
  <si>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</si>
  <si>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</si>
  <si>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</si>
  <si>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</si>
  <si>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</si>
  <si>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</si>
  <si>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</si>
  <si>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</si>
  <si>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</si>
  <si>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</si>
  <si>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</si>
  <si>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</si>
  <si>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</si>
  <si>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</si>
  <si>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</si>
  <si>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</si>
  <si>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</si>
  <si>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</si>
  <si>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</si>
  <si>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</si>
  <si>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</si>
  <si>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</si>
  <si>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</si>
  <si>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</si>
  <si>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</si>
  <si>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</si>
  <si>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</si>
  <si>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</si>
  <si>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</si>
  <si>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</si>
  <si>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</si>
  <si>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</si>
  <si>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</si>
  <si>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</si>
  <si>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</si>
  <si>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</si>
  <si>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</si>
  <si>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</si>
  <si>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</si>
  <si>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</si>
  <si>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</si>
  <si>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</si>
  <si>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</si>
  <si>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</si>
  <si>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</si>
  <si>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</si>
  <si>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</si>
  <si>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</si>
  <si>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</si>
  <si>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</si>
  <si>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</si>
  <si>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</si>
  <si>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</si>
  <si>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</si>
  <si>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</si>
  <si>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</si>
  <si>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</si>
  <si>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</si>
  <si>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</si>
  <si>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</si>
  <si>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</si>
  <si>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</si>
  <si>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</si>
  <si>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</si>
  <si>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</si>
  <si>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</si>
  <si>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</si>
  <si>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</si>
  <si>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</si>
  <si>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</si>
  <si>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</si>
  <si>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</si>
  <si>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</si>
  <si>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</si>
  <si>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</si>
  <si>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</si>
  <si>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</si>
  <si>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</si>
  <si>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</si>
  <si>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</si>
  <si>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</si>
  <si>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</si>
  <si>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</si>
  <si>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</si>
  <si>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</si>
  <si>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</si>
  <si>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</si>
  <si>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</si>
  <si>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</si>
  <si>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</si>
  <si>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</si>
  <si>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</si>
  <si>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</si>
  <si>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</si>
  <si>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</si>
  <si>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</si>
  <si>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</si>
  <si>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</si>
  <si>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</si>
  <si>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</si>
  <si>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</si>
  <si>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</si>
  <si>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</si>
  <si>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</si>
  <si>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</si>
  <si>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</si>
  <si>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</si>
  <si>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</si>
  <si>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</si>
  <si>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</si>
  <si>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</si>
  <si>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</si>
  <si>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</si>
  <si>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</si>
  <si>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</si>
  <si>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</si>
  <si>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</si>
  <si>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</si>
  <si>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</si>
  <si>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</si>
  <si>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</si>
  <si>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</si>
  <si>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</si>
  <si>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</si>
  <si>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</si>
  <si>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</si>
  <si>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</si>
  <si>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</si>
  <si>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</si>
  <si>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</si>
  <si>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</si>
  <si>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</si>
  <si>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</si>
  <si>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</si>
  <si>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</si>
  <si>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</si>
  <si>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</si>
  <si>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</si>
  <si>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</si>
  <si>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</si>
  <si>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</si>
  <si>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</si>
  <si>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</si>
  <si>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</si>
  <si>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</si>
  <si>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</si>
  <si>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</si>
  <si>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</si>
  <si>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</si>
  <si>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</si>
  <si>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</si>
  <si>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</si>
  <si>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</si>
  <si>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</si>
  <si>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</si>
  <si>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</si>
  <si>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</si>
  <si>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</si>
  <si>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</si>
  <si>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</si>
  <si>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</si>
  <si>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</si>
  <si>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</si>
  <si>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</si>
  <si>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</si>
  <si>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</si>
  <si>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</si>
  <si>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</si>
  <si>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</si>
  <si>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</si>
  <si>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</si>
  <si>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</si>
  <si>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</si>
  <si>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</si>
  <si>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</si>
  <si>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</si>
  <si>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</si>
  <si>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</si>
  <si>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</si>
  <si>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</si>
  <si>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</si>
  <si>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</si>
  <si>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</si>
  <si>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</si>
  <si>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</si>
  <si>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</si>
  <si>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</si>
  <si>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</si>
  <si>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</si>
  <si>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</si>
  <si>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</si>
  <si>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</si>
  <si>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</si>
  <si>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</si>
  <si>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</si>
  <si>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</si>
  <si>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</si>
  <si>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</si>
  <si>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</si>
  <si>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</si>
  <si>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</si>
  <si>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</si>
  <si>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</si>
  <si>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</si>
  <si>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</si>
  <si>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</si>
  <si>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</si>
  <si>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</si>
  <si>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</si>
  <si>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</si>
  <si>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</si>
  <si>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</si>
  <si>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</si>
  <si>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</si>
  <si>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</si>
  <si>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</si>
  <si>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</si>
  <si>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</si>
  <si>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</si>
  <si>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</si>
  <si>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</si>
  <si>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</si>
  <si>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</si>
  <si>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</si>
  <si>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</si>
  <si>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</si>
  <si>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</si>
  <si>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</si>
  <si>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</si>
  <si>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</si>
  <si>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</si>
  <si>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</si>
  <si>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</si>
  <si>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</si>
  <si>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</si>
  <si>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</si>
  <si>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</si>
  <si>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</si>
  <si>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</si>
  <si>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</si>
  <si>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</si>
  <si>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</si>
  <si>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</si>
  <si>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</si>
  <si>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</si>
  <si>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</si>
  <si>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</si>
  <si>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</si>
  <si>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</si>
  <si>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</si>
  <si>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</si>
  <si>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</si>
  <si>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</si>
  <si>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</si>
  <si>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</si>
  <si>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</si>
  <si>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</si>
  <si>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</si>
  <si>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</si>
  <si>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</si>
  <si>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</si>
  <si>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</si>
  <si>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</si>
  <si>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</si>
  <si>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</si>
  <si>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</si>
  <si>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</si>
  <si>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</si>
  <si>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</si>
  <si>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</si>
  <si>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</si>
  <si>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</si>
  <si>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</si>
  <si>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</si>
  <si>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</si>
  <si>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</si>
  <si>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</si>
  <si>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</si>
  <si>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</si>
  <si>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</si>
  <si>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</si>
  <si>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</si>
  <si>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</si>
  <si>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</si>
  <si>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</si>
  <si>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</si>
  <si>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</si>
  <si>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</si>
  <si>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</si>
  <si>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</si>
  <si>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</si>
  <si>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</si>
  <si>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</si>
  <si>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</si>
  <si>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</si>
  <si>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</si>
  <si>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</si>
  <si>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</si>
  <si>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</si>
  <si>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</si>
  <si>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</si>
  <si>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</si>
  <si>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</si>
  <si>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</si>
  <si>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</si>
  <si>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</si>
  <si>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</si>
  <si>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</si>
  <si>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</si>
  <si>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</si>
  <si>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</si>
  <si>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</si>
  <si>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</si>
  <si>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</si>
  <si>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</si>
  <si>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</si>
  <si>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</si>
  <si>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</si>
  <si>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</si>
  <si>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</si>
  <si>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</si>
  <si>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</si>
  <si>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</si>
  <si>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</si>
  <si>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</si>
  <si>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</si>
  <si>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</si>
  <si>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</si>
  <si>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</si>
  <si>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</si>
  <si>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</si>
  <si>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</si>
  <si>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</si>
  <si>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</si>
  <si>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</si>
  <si>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</si>
  <si>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</si>
  <si>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</si>
  <si>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</si>
  <si>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</si>
  <si>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</si>
  <si>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</si>
  <si>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</si>
  <si>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</si>
  <si>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</si>
  <si>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</si>
  <si>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</si>
  <si>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</si>
  <si>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</si>
  <si>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</si>
  <si>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</si>
  <si>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</si>
  <si>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</si>
  <si>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</si>
  <si>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</si>
  <si>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</si>
  <si>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</si>
  <si>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</si>
  <si>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</si>
  <si>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</si>
  <si>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</si>
  <si>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</si>
  <si>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</si>
  <si>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</si>
  <si>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</si>
  <si>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</si>
  <si>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</si>
  <si>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</si>
  <si>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</si>
  <si>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</si>
  <si>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</si>
  <si>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</si>
  <si>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</si>
  <si>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</si>
  <si>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</si>
  <si>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</si>
  <si>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</si>
  <si>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</si>
  <si>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</si>
  <si>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</si>
  <si>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</si>
  <si>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</si>
  <si>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</si>
  <si>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</si>
  <si>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</si>
  <si>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</si>
  <si>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</si>
  <si>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</si>
  <si>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</si>
  <si>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</si>
  <si>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</si>
  <si>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</si>
  <si>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</si>
  <si>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</si>
  <si>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</si>
  <si>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</si>
  <si>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</si>
  <si>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</si>
  <si>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</si>
  <si>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</si>
  <si>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</si>
  <si>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</si>
  <si>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</si>
  <si>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</si>
  <si>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</si>
  <si>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</si>
  <si>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</si>
  <si>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</si>
  <si>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</si>
  <si>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</si>
  <si>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</si>
  <si>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</si>
  <si>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</si>
  <si>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</si>
  <si>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</si>
  <si>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</si>
  <si>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</si>
  <si>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</si>
  <si>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</si>
  <si>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</si>
  <si>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</si>
  <si>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</si>
  <si>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</si>
  <si>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</si>
  <si>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</si>
  <si>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</si>
  <si>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</si>
  <si>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</si>
  <si>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</si>
  <si>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</si>
  <si>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</si>
  <si>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</si>
  <si>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</si>
  <si>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</si>
  <si>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</si>
  <si>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</si>
  <si>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</si>
  <si>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</si>
  <si>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</si>
  <si>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</si>
  <si>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</si>
  <si>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</si>
  <si>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</si>
  <si>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</si>
  <si>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</si>
  <si>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</si>
  <si>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</si>
  <si>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</si>
  <si>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</si>
  <si>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</si>
  <si>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</si>
  <si>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</si>
  <si>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</si>
  <si>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</si>
  <si>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</si>
  <si>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</si>
  <si>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</si>
  <si>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</si>
  <si>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</si>
  <si>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</si>
  <si>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</si>
  <si>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</si>
  <si>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</si>
  <si>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</si>
  <si>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</si>
  <si>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</si>
  <si>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</si>
  <si>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</si>
  <si>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</si>
  <si>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</si>
  <si>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</si>
  <si>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</si>
  <si>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</si>
  <si>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</si>
  <si>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</si>
  <si>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</si>
  <si>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</si>
  <si>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</si>
  <si>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</si>
  <si>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</si>
  <si>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</si>
  <si>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</si>
  <si>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</si>
  <si>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</si>
  <si>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</si>
  <si>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</si>
  <si>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</si>
  <si>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</si>
  <si>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</si>
  <si>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</si>
  <si>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</si>
  <si>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</si>
  <si>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</si>
  <si>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</si>
  <si>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</si>
  <si>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</si>
  <si>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</si>
  <si>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</si>
  <si>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</si>
  <si>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</si>
  <si>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</si>
  <si>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</si>
  <si>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</si>
  <si>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</si>
  <si>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</si>
  <si>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</si>
  <si>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</si>
  <si>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</si>
  <si>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</si>
  <si>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</si>
  <si>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</si>
  <si>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</si>
  <si>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</si>
  <si>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</si>
  <si>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</si>
  <si>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</si>
  <si>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</si>
  <si>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</si>
  <si>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</si>
  <si>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</si>
  <si>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</si>
  <si>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</si>
  <si>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</si>
  <si>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</si>
  <si>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</si>
  <si>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</si>
  <si>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</si>
  <si>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</si>
  <si>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</si>
  <si>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</si>
  <si>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</si>
  <si>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</si>
  <si>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</si>
  <si>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</si>
  <si>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</si>
  <si>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</si>
  <si>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</si>
  <si>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</si>
  <si>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</si>
  <si>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</si>
  <si>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</si>
  <si>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</si>
  <si>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</si>
  <si>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</si>
  <si>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</si>
  <si>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</si>
  <si>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</si>
  <si>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</si>
  <si>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</si>
  <si>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</si>
  <si>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</si>
  <si>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</si>
  <si>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</si>
  <si>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</si>
  <si>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</si>
  <si>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</si>
  <si>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</si>
  <si>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</si>
  <si>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</si>
  <si>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</si>
  <si>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</si>
  <si>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</si>
  <si>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</si>
  <si>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</si>
  <si>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</si>
  <si>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</si>
  <si>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</si>
  <si>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</si>
  <si>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</si>
  <si>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</si>
  <si>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</si>
  <si>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</si>
  <si>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</si>
  <si>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</si>
  <si>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</si>
  <si>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</si>
  <si>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</si>
  <si>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</si>
  <si>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</si>
  <si>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</si>
  <si>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</si>
  <si>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</si>
  <si>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</si>
  <si>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</si>
  <si>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</si>
  <si>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</si>
  <si>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</si>
  <si>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</si>
  <si>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</si>
  <si>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</si>
  <si>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</si>
  <si>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</si>
  <si>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</si>
  <si>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</si>
  <si>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</si>
  <si>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</si>
  <si>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</si>
  <si>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</si>
  <si>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</si>
  <si>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</si>
  <si>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</si>
  <si>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</si>
  <si>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</si>
  <si>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</si>
  <si>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</si>
  <si>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</si>
  <si>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</si>
  <si>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</si>
  <si>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</si>
  <si>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</si>
  <si>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</si>
  <si>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</si>
  <si>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</si>
  <si>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</si>
  <si>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</si>
  <si>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</si>
  <si>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</si>
  <si>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</si>
  <si>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</si>
  <si>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</si>
  <si>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</si>
  <si>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</si>
  <si>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</si>
  <si>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</si>
  <si>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</si>
  <si>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</si>
  <si>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</si>
  <si>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</si>
  <si>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</si>
  <si>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</si>
  <si>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</si>
  <si>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</si>
  <si>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</si>
  <si>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</si>
  <si>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</si>
  <si>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</si>
  <si>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</si>
  <si>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</si>
  <si>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</si>
  <si>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</si>
  <si>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</si>
  <si>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</si>
  <si>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</si>
  <si>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</si>
  <si>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</si>
  <si>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</si>
  <si>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</si>
  <si>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</si>
  <si>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</si>
  <si>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</si>
  <si>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</si>
  <si>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</si>
  <si>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</si>
  <si>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</si>
  <si>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</si>
  <si>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</si>
  <si>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</si>
  <si>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</si>
  <si>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</si>
  <si>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</si>
  <si>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</si>
  <si>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</si>
  <si>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</si>
  <si>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</si>
  <si>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</si>
  <si>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</si>
  <si>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</si>
  <si>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</si>
  <si>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</si>
  <si>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</si>
  <si>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</si>
  <si>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</si>
  <si>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</si>
  <si>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</si>
  <si>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</si>
  <si>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</si>
  <si>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</si>
  <si>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</si>
  <si>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</si>
  <si>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</si>
  <si>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</si>
  <si>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</si>
  <si>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</si>
  <si>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</si>
  <si>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</si>
  <si>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</si>
  <si>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</si>
  <si>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</si>
  <si>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</si>
  <si>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</si>
  <si>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</si>
  <si>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</si>
  <si>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</si>
  <si>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</si>
  <si>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</si>
  <si>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</si>
  <si>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</si>
  <si>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</si>
  <si>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</si>
  <si>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</si>
  <si>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</si>
  <si>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</si>
  <si>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</si>
  <si>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</si>
  <si>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</si>
  <si>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</si>
  <si>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</si>
  <si>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</si>
  <si>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</si>
  <si>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</si>
  <si>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</si>
  <si>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</si>
  <si>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</si>
  <si>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</si>
  <si>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</si>
  <si>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</si>
  <si>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</si>
  <si>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</si>
  <si>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</si>
  <si>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</si>
  <si>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</si>
  <si>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</si>
  <si>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</si>
  <si>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</si>
  <si>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</si>
  <si>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</si>
  <si>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</si>
  <si>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</si>
  <si>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</si>
  <si>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</si>
  <si>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</si>
  <si>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</si>
  <si>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</si>
  <si>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</si>
  <si>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</si>
  <si>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</si>
  <si>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</si>
  <si>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</si>
  <si>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</si>
  <si>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</si>
  <si>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</si>
  <si>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</si>
  <si>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</si>
  <si>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</si>
  <si>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</si>
  <si>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</si>
  <si>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</si>
  <si>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</si>
  <si>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</si>
  <si>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</si>
  <si>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</si>
  <si>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</si>
  <si>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</si>
  <si>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</si>
  <si>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</si>
  <si>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</si>
  <si>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</si>
  <si>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</si>
  <si>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</si>
  <si>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</si>
  <si>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</si>
  <si>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</si>
  <si>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</si>
  <si>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</si>
  <si>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</si>
  <si>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</si>
  <si>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</si>
  <si>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</si>
  <si>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</si>
  <si>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</si>
  <si>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</si>
  <si>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</si>
  <si>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</si>
  <si>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</si>
  <si>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</si>
  <si>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</si>
  <si>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</si>
  <si>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</si>
  <si>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</si>
  <si>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</si>
  <si>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</si>
  <si>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</si>
  <si>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</si>
  <si>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</si>
  <si>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</si>
  <si>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</si>
  <si>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</si>
  <si>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</si>
  <si>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</si>
  <si>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</si>
  <si>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</si>
  <si>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</si>
  <si>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</si>
  <si>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</si>
  <si>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</si>
  <si>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</si>
  <si>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</si>
  <si>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</si>
  <si>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</si>
  <si>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</si>
  <si>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</si>
  <si>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</si>
  <si>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</si>
  <si>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</si>
  <si>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</si>
  <si>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</si>
  <si>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</si>
  <si>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</si>
  <si>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</si>
  <si>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</si>
  <si>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</si>
  <si>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</si>
  <si>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</si>
  <si>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</si>
  <si>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</si>
  <si>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</si>
  <si>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</si>
  <si>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</si>
  <si>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</si>
  <si>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</si>
  <si>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</si>
  <si>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</si>
  <si>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</si>
  <si>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</si>
  <si>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</si>
  <si>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</si>
  <si>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</si>
  <si>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</si>
  <si>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</si>
  <si>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</si>
  <si>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</si>
  <si>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</si>
  <si>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</si>
  <si>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</si>
  <si>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</si>
  <si>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</si>
  <si>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</si>
  <si>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</si>
  <si>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</si>
  <si>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</si>
  <si>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</si>
  <si>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</si>
  <si>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</si>
  <si>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</si>
  <si>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</si>
  <si>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</si>
  <si>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</si>
  <si>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</si>
  <si>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</si>
  <si>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</si>
  <si>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</si>
  <si>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</si>
  <si>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</si>
  <si>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</si>
  <si>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</si>
  <si>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</si>
  <si>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</si>
  <si>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</si>
  <si>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</si>
  <si>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</si>
  <si>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</si>
  <si>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</si>
  <si>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</si>
  <si>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</si>
  <si>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</si>
  <si>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</si>
  <si>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</si>
  <si>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</si>
  <si>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</si>
  <si>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</si>
  <si>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</si>
  <si>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</si>
  <si>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</si>
  <si>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</si>
  <si>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</si>
  <si>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</si>
  <si>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</si>
  <si>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</si>
  <si>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</si>
  <si>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</si>
  <si>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</si>
  <si>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</si>
  <si>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</si>
  <si>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</si>
  <si>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</si>
  <si>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</si>
  <si>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</si>
  <si>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</si>
  <si>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</si>
  <si>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</si>
  <si>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</si>
  <si>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</si>
  <si>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</si>
  <si>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</si>
  <si>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</si>
  <si>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</si>
  <si>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</si>
  <si>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</si>
  <si>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</si>
  <si>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</si>
  <si>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</si>
  <si>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</si>
  <si>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</si>
  <si>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</si>
  <si>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</si>
  <si>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</si>
  <si>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</si>
  <si>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</si>
  <si>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</si>
  <si>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</si>
  <si>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</si>
  <si>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</si>
  <si>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</si>
  <si>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</si>
  <si>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</si>
  <si>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</si>
  <si>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</si>
  <si>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</si>
  <si>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</si>
  <si>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</si>
  <si>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</si>
  <si>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</si>
  <si>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</si>
  <si>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</si>
  <si>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</si>
  <si>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</si>
  <si>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</si>
  <si>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</si>
  <si>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</si>
  <si>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</si>
  <si>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</si>
  <si>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</si>
  <si>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</si>
  <si>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</si>
  <si>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</si>
  <si>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</si>
  <si>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</si>
  <si>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</si>
  <si>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</si>
  <si>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</si>
  <si>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</si>
  <si>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</si>
  <si>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</si>
  <si>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</si>
  <si>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</si>
  <si>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</si>
  <si>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</si>
  <si>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</si>
  <si>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</si>
  <si>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</si>
  <si>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</si>
  <si>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</si>
  <si>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</si>
  <si>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</si>
  <si>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</si>
  <si>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</si>
  <si>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</si>
  <si>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</si>
  <si>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</si>
  <si>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</si>
  <si>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</si>
  <si>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</si>
  <si>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</si>
  <si>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</si>
  <si>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</si>
  <si>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</si>
  <si>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</si>
  <si>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</si>
  <si>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</si>
  <si>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</si>
  <si>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</si>
  <si>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</si>
  <si>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</si>
  <si>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</si>
  <si>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</si>
  <si>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</si>
  <si>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</si>
  <si>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</si>
  <si>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</si>
  <si>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</si>
  <si>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</si>
  <si>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</si>
  <si>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</si>
  <si>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</si>
  <si>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</si>
  <si>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</si>
  <si>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</si>
  <si>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</si>
  <si>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</si>
  <si>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</si>
  <si>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</si>
  <si>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</si>
  <si>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</si>
  <si>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</si>
  <si>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</si>
  <si>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</si>
  <si>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</si>
  <si>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</si>
  <si>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</si>
  <si>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</si>
  <si>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</si>
  <si>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</si>
  <si>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</si>
  <si>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</si>
  <si>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</si>
  <si>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</si>
  <si>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</si>
  <si>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</si>
  <si>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</si>
  <si>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</si>
  <si>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</si>
  <si>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</si>
  <si>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</si>
  <si>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</si>
  <si>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</si>
  <si>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</si>
  <si>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</si>
  <si>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</si>
  <si>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</si>
  <si>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</si>
  <si>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</si>
  <si>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</si>
  <si>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</si>
  <si>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</si>
  <si>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</si>
  <si>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</si>
  <si>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</si>
  <si>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</si>
  <si>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</si>
  <si>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</si>
  <si>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</si>
  <si>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</si>
  <si>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</si>
  <si>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</si>
  <si>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</si>
  <si>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</si>
  <si>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</si>
  <si>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</si>
  <si>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</si>
  <si>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</si>
  <si>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</si>
  <si>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</si>
  <si>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</si>
  <si>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</si>
  <si>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</si>
  <si>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</si>
  <si>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</si>
  <si>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</si>
  <si>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</si>
  <si>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</si>
  <si>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</si>
  <si>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</si>
  <si>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</si>
  <si>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</si>
  <si>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</si>
  <si>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</si>
  <si>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</si>
  <si>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</si>
  <si>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</si>
  <si>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</si>
  <si>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</si>
  <si>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</si>
  <si>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</si>
  <si>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</si>
  <si>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</si>
  <si>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</si>
  <si>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</si>
  <si>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</si>
  <si>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</si>
  <si>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</si>
  <si>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</si>
  <si>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</si>
  <si>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</si>
  <si>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</si>
  <si>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</si>
  <si>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</si>
  <si>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</si>
  <si>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</si>
  <si>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</si>
  <si>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</si>
  <si>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</si>
  <si>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</si>
  <si>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</si>
  <si>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</si>
  <si>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</si>
  <si>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</si>
  <si>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</si>
  <si>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</si>
  <si>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</si>
  <si>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</si>
  <si>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</si>
  <si>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</si>
  <si>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</si>
  <si>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</si>
  <si>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</si>
  <si>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</si>
  <si>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</si>
  <si>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</si>
  <si>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</si>
  <si>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</si>
  <si>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</si>
  <si>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</si>
  <si>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</si>
  <si>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</si>
  <si>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</si>
  <si>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</si>
  <si>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</si>
  <si>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</si>
  <si>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</si>
  <si>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</si>
  <si>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</si>
  <si>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</si>
  <si>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</si>
  <si>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</si>
  <si>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</si>
  <si>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</si>
  <si>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</si>
  <si>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</si>
  <si>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</si>
  <si>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</si>
  <si>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</si>
  <si>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</si>
  <si>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</si>
  <si>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</si>
  <si>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</si>
  <si>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</si>
  <si>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</si>
  <si>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</si>
  <si>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</si>
  <si>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</si>
  <si>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</si>
  <si>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</si>
  <si>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</si>
  <si>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</si>
  <si>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</si>
  <si>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</si>
  <si>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</si>
  <si>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</si>
  <si>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</si>
  <si>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</si>
  <si>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</si>
  <si>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</si>
  <si>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</si>
  <si>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</si>
  <si>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</si>
  <si>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</si>
  <si>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</si>
  <si>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</si>
  <si>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</si>
  <si>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</si>
  <si>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</si>
  <si>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</si>
  <si>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</si>
  <si>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</si>
  <si>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</si>
  <si>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</si>
  <si>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</si>
  <si>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</si>
  <si>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</si>
  <si>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</si>
  <si>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</si>
  <si>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</si>
  <si>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</si>
  <si>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</si>
  <si>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</si>
  <si>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</si>
  <si>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</si>
  <si>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</si>
  <si>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</si>
  <si>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</si>
  <si>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</si>
  <si>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</si>
  <si>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</si>
  <si>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</si>
  <si>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</si>
  <si>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</si>
  <si>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</si>
  <si>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</si>
  <si>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</si>
  <si>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</si>
  <si>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</si>
  <si>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</si>
  <si>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</si>
  <si>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</si>
  <si>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</si>
  <si>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</si>
  <si>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</si>
  <si>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</si>
  <si>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</si>
  <si>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</si>
  <si>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</si>
  <si>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</si>
  <si>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</si>
  <si>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</si>
  <si>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</si>
  <si>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</si>
  <si>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</si>
  <si>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</si>
  <si>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</si>
  <si>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</si>
  <si>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</si>
  <si>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</si>
  <si>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</si>
  <si>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</si>
  <si>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</si>
  <si>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</si>
  <si>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</si>
  <si>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</si>
  <si>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</si>
  <si>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</si>
  <si>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</si>
  <si>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</si>
  <si>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</si>
  <si>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</si>
  <si>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</si>
  <si>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</si>
  <si>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</si>
  <si>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</si>
  <si>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</si>
  <si>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</si>
  <si>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</si>
  <si>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</si>
  <si>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</si>
  <si>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</si>
  <si>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</si>
  <si>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</si>
  <si>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</si>
  <si>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</si>
  <si>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</si>
  <si>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</si>
  <si>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</si>
  <si>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</si>
  <si>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</si>
  <si>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</si>
  <si>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</si>
  <si>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</si>
  <si>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</si>
  <si>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</si>
  <si>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</si>
  <si>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</si>
  <si>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</si>
  <si>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</si>
  <si>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</si>
  <si>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</si>
  <si>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</si>
  <si>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</si>
  <si>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</si>
  <si>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</si>
  <si>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</si>
  <si>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</si>
  <si>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</si>
  <si>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</si>
  <si>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</si>
  <si>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</si>
  <si>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</si>
  <si>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</si>
  <si>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</si>
  <si>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</si>
  <si>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</si>
  <si>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</si>
  <si>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</si>
  <si>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</si>
  <si>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</si>
  <si>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</si>
  <si>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</si>
  <si>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</si>
  <si>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</si>
  <si>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</si>
  <si>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</si>
  <si>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</si>
  <si>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</si>
  <si>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</si>
  <si>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</si>
  <si>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</si>
  <si>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</si>
  <si>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</si>
  <si>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</si>
  <si>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</si>
  <si>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</si>
  <si>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</si>
  <si>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</si>
  <si>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</si>
  <si>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</si>
  <si>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</si>
  <si>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</si>
  <si>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</si>
  <si>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</si>
  <si>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</si>
  <si>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</si>
  <si>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</si>
  <si>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</si>
  <si>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</si>
  <si>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</si>
  <si>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</si>
  <si>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</si>
  <si>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</si>
  <si>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</si>
  <si>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</si>
  <si>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</si>
  <si>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</si>
  <si>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</si>
  <si>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</si>
  <si>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</si>
  <si>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</si>
  <si>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</si>
  <si>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</si>
  <si>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</si>
  <si>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</si>
  <si>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</si>
  <si>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</si>
  <si>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</si>
  <si>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</si>
  <si>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</si>
  <si>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</si>
  <si>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</si>
  <si>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</si>
  <si>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</si>
  <si>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</si>
  <si>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</si>
  <si>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</si>
  <si>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</si>
  <si>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</si>
  <si>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</si>
  <si>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</si>
  <si>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</si>
  <si>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</si>
  <si>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</si>
  <si>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</si>
  <si>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</si>
  <si>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</si>
  <si>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</si>
  <si>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</si>
  <si>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</si>
  <si>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</si>
  <si>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</si>
  <si>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</si>
  <si>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</si>
  <si>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</si>
  <si>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</si>
  <si>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</si>
  <si>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</si>
  <si>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</si>
  <si>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</si>
  <si>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</si>
  <si>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</si>
  <si>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</si>
  <si>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</si>
  <si>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</si>
  <si>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</si>
  <si>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</si>
  <si>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</si>
  <si>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</si>
  <si>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</si>
  <si>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</si>
  <si>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</si>
  <si>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</si>
  <si>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</si>
  <si>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</si>
  <si>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</si>
  <si>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</si>
  <si>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</si>
  <si>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</si>
  <si>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</si>
  <si>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</si>
  <si>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</si>
  <si>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</si>
  <si>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</si>
  <si>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</si>
  <si>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</si>
  <si>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</si>
  <si>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</si>
  <si>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</si>
  <si>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</si>
  <si>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</si>
  <si>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</si>
  <si>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</si>
  <si>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</si>
  <si>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</si>
  <si>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</si>
  <si>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</si>
  <si>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</si>
  <si>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</si>
  <si>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</si>
  <si>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</si>
  <si>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</si>
  <si>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</si>
  <si>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</si>
  <si>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</si>
  <si>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</si>
  <si>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</si>
  <si>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</si>
  <si>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</si>
  <si>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</si>
  <si>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</si>
  <si>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</si>
  <si>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</si>
  <si>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</si>
  <si>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</si>
  <si>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</si>
  <si>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</si>
  <si>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</si>
  <si>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</si>
  <si>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</si>
  <si>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</si>
  <si>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</si>
  <si>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</si>
  <si>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</si>
  <si>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</si>
  <si>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</si>
  <si>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</si>
  <si>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</si>
  <si>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</si>
  <si>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</si>
  <si>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</si>
  <si>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</si>
  <si>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</si>
  <si>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</si>
  <si>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</si>
  <si>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</si>
  <si>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</si>
  <si>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</si>
  <si>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</si>
  <si>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</si>
  <si>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</si>
  <si>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</si>
  <si>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</si>
  <si>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</si>
  <si>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</si>
  <si>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</si>
  <si>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</si>
  <si>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</si>
  <si>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</si>
  <si>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</si>
  <si>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</si>
  <si>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</si>
  <si>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</si>
  <si>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</si>
  <si>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</si>
  <si>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</si>
  <si>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</si>
  <si>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</si>
  <si>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</si>
  <si>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</si>
  <si>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</si>
  <si>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</si>
  <si>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</si>
  <si>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</si>
  <si>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</si>
  <si>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</si>
  <si>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</si>
  <si>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</si>
  <si>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</si>
  <si>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</si>
  <si>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</si>
  <si>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</si>
  <si>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</si>
  <si>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</si>
  <si>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</si>
  <si>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</si>
  <si>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</si>
  <si>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</si>
  <si>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</si>
  <si>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</si>
  <si>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</si>
  <si>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</si>
  <si>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</si>
  <si>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</si>
  <si>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</si>
  <si>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</si>
  <si>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</si>
  <si>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</si>
  <si>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</si>
  <si>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</si>
  <si>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</si>
  <si>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</si>
  <si>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</si>
  <si>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</si>
  <si>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</si>
  <si>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</si>
  <si>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</si>
  <si>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</si>
  <si>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</si>
  <si>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</si>
  <si>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</si>
  <si>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</si>
  <si>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</si>
  <si>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</si>
  <si>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</si>
  <si>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</si>
  <si>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</si>
  <si>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</si>
  <si>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</si>
  <si>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</si>
  <si>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</si>
  <si>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</si>
  <si>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</si>
  <si>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</si>
  <si>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</si>
  <si>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</si>
  <si>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</si>
  <si>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</si>
  <si>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</si>
  <si>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</si>
  <si>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</si>
  <si>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</si>
  <si>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</si>
  <si>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</si>
  <si>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</si>
  <si>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</si>
  <si>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</si>
  <si>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</si>
  <si>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</si>
  <si>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</si>
  <si>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</si>
  <si>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</si>
  <si>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</si>
  <si>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</si>
  <si>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</si>
  <si>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</si>
  <si>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</si>
  <si>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</si>
  <si>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</si>
  <si>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</si>
  <si>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</si>
  <si>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</si>
  <si>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</si>
  <si>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</si>
  <si>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</si>
  <si>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</si>
  <si>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</si>
  <si>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</si>
  <si>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</si>
  <si>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</si>
  <si>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</si>
  <si>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</si>
  <si>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</si>
  <si>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</si>
  <si>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</si>
  <si>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</si>
  <si>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</si>
  <si>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</si>
  <si>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</si>
  <si>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</si>
  <si>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</si>
  <si>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</si>
  <si>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</si>
  <si>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</si>
  <si>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</si>
  <si>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</si>
  <si>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</si>
  <si>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</si>
  <si>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</si>
  <si>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</si>
  <si>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</si>
  <si>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</si>
  <si>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</si>
  <si>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</si>
  <si>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</si>
  <si>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</si>
  <si>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</si>
  <si>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</si>
  <si>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</si>
  <si>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</si>
  <si>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</si>
  <si>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</si>
  <si>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</si>
  <si>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</si>
  <si>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</si>
  <si>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</si>
  <si>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</si>
  <si>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</si>
  <si>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</si>
  <si>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</si>
  <si>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</si>
  <si>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</si>
  <si>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</si>
  <si>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</si>
  <si>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</si>
  <si>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</si>
  <si>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</si>
  <si>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</si>
  <si>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</si>
  <si>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</si>
  <si>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</si>
  <si>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</si>
  <si>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</si>
  <si>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</si>
  <si>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</si>
  <si>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</si>
  <si>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</si>
  <si>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</si>
  <si>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</si>
  <si>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</si>
  <si>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</si>
  <si>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</si>
  <si>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</si>
  <si>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</si>
  <si>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</si>
  <si>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</si>
  <si>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</si>
  <si>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</si>
  <si>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</si>
  <si>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</si>
  <si>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</si>
  <si>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</si>
  <si>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</si>
  <si>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</si>
  <si>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</si>
  <si>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</si>
  <si>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</si>
  <si>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</si>
  <si>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</si>
  <si>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</si>
  <si>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</si>
  <si>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</si>
  <si>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</si>
  <si>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</si>
  <si>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</si>
  <si>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</si>
  <si>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</si>
  <si>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</si>
  <si>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</si>
  <si>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</si>
  <si>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</si>
  <si>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</si>
  <si>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</si>
  <si>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</si>
  <si>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</si>
  <si>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</si>
  <si>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</si>
  <si>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</si>
  <si>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</si>
  <si>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</si>
  <si>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</si>
  <si>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</si>
  <si>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</si>
  <si>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</si>
  <si>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</si>
  <si>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</si>
  <si>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</si>
  <si>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</si>
  <si>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</si>
  <si>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</si>
  <si>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</si>
  <si>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</si>
  <si>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</si>
  <si>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</si>
  <si>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</si>
  <si>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</si>
  <si>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</si>
  <si>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</si>
  <si>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</si>
  <si>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</si>
  <si>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</si>
  <si>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</si>
  <si>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</si>
  <si>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</si>
  <si>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</si>
  <si>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</si>
  <si>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</si>
  <si>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</si>
  <si>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</si>
  <si>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</si>
  <si>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</si>
  <si>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</si>
  <si>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</si>
  <si>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</si>
  <si>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</si>
  <si>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</si>
  <si>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</si>
  <si>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</si>
  <si>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</si>
  <si>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</si>
  <si>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</si>
  <si>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</si>
  <si>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</si>
  <si>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</si>
  <si>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</si>
  <si>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</si>
  <si>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</si>
  <si>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</si>
  <si>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</si>
  <si>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</si>
  <si>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</si>
  <si>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</si>
  <si>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</si>
  <si>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</si>
  <si>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</si>
  <si>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</si>
  <si>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</si>
  <si>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</si>
  <si>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</si>
  <si>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</si>
  <si>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</si>
  <si>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</si>
  <si>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</si>
  <si>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</si>
  <si>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</si>
  <si>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</si>
  <si>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</si>
  <si>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</si>
  <si>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</si>
  <si>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</si>
  <si>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</si>
  <si>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</si>
  <si>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</si>
  <si>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</si>
  <si>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</si>
  <si>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</si>
  <si>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</si>
  <si>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</si>
  <si>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</si>
  <si>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</si>
  <si>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</si>
  <si>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</si>
  <si>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</si>
  <si>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</si>
  <si>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</si>
  <si>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</si>
  <si>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</si>
  <si>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</si>
  <si>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</si>
  <si>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</si>
  <si>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</si>
  <si>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</si>
  <si>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</si>
  <si>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</si>
  <si>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</si>
  <si>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</si>
  <si>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</si>
  <si>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</si>
  <si>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</si>
  <si>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</si>
  <si>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</si>
  <si>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</si>
  <si>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</si>
  <si>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</si>
  <si>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</si>
  <si>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</si>
  <si>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</si>
  <si>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</si>
  <si>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</si>
  <si>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</si>
  <si>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</si>
  <si>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</si>
  <si>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</si>
  <si>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</si>
  <si>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</si>
  <si>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</si>
  <si>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</si>
  <si>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</si>
  <si>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</si>
  <si>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</si>
  <si>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</si>
  <si>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</si>
  <si>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</si>
  <si>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</si>
  <si>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</si>
  <si>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</si>
  <si>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</si>
  <si>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</si>
  <si>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</si>
  <si>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</si>
  <si>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</si>
  <si>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</si>
  <si>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</si>
  <si>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</si>
  <si>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</si>
  <si>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</si>
  <si>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</si>
  <si>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</si>
  <si>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</si>
  <si>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</si>
  <si>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</si>
  <si>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</si>
  <si>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</si>
  <si>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</si>
  <si>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</si>
  <si>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</si>
  <si>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</si>
  <si>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</si>
  <si>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</si>
  <si>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</si>
  <si>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</si>
  <si>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</si>
  <si>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</si>
  <si>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</si>
  <si>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</si>
  <si>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</si>
  <si>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</si>
  <si>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</si>
  <si>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</si>
  <si>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</si>
  <si>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</si>
  <si>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</si>
  <si>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</si>
  <si>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</si>
  <si>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</si>
  <si>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</si>
  <si>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</si>
  <si>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</si>
  <si>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</si>
  <si>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</si>
  <si>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</si>
  <si>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</si>
  <si>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</si>
  <si>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</si>
  <si>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</si>
  <si>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</si>
  <si>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</si>
  <si>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</si>
  <si>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</si>
  <si>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</si>
  <si>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</si>
  <si>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</si>
  <si>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</si>
  <si>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</si>
  <si>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</si>
  <si>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</si>
  <si>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</si>
  <si>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</si>
  <si>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</si>
  <si>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</si>
  <si>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</si>
  <si>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</si>
  <si>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</si>
  <si>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</si>
  <si>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</si>
  <si>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</si>
  <si>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</si>
  <si>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</si>
  <si>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</si>
  <si>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</si>
  <si>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</si>
  <si>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</si>
  <si>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</si>
  <si>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</si>
  <si>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</si>
  <si>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</si>
  <si>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</si>
  <si>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</si>
  <si>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</si>
  <si>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</si>
  <si>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</si>
  <si>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</si>
  <si>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</si>
  <si>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</si>
  <si>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</si>
  <si>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</si>
  <si>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</si>
  <si>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</si>
  <si>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</si>
  <si>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</si>
  <si>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</si>
  <si>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</si>
  <si>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</si>
  <si>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</si>
  <si>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</si>
  <si>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</si>
  <si>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</si>
  <si>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</si>
  <si>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</si>
  <si>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</si>
  <si>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</si>
  <si>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</si>
  <si>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</si>
  <si>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</si>
  <si>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</si>
  <si>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</si>
  <si>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</si>
  <si>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</si>
  <si>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</si>
  <si>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</si>
  <si>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</si>
  <si>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</si>
  <si>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</si>
  <si>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</si>
  <si>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</si>
  <si>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</si>
  <si>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</si>
  <si>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</si>
  <si>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</si>
  <si>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</si>
  <si>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</si>
  <si>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</si>
  <si>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</si>
  <si>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</si>
  <si>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</si>
  <si>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</si>
  <si>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</si>
  <si>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</si>
  <si>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</si>
  <si>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</si>
  <si>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</si>
  <si>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</si>
  <si>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</si>
  <si>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</si>
  <si>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</si>
  <si>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</si>
  <si>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</si>
  <si>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</si>
  <si>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</si>
  <si>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</si>
  <si>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</si>
  <si>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</si>
  <si>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</si>
  <si>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</si>
  <si>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</si>
  <si>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</si>
  <si>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</si>
  <si>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</si>
  <si>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</si>
  <si>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</si>
  <si>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</si>
  <si>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</si>
  <si>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</si>
  <si>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</si>
  <si>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</si>
  <si>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</si>
  <si>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</si>
  <si>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</si>
  <si>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</si>
  <si>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</si>
  <si>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</si>
  <si>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</si>
  <si>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</si>
  <si>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</si>
  <si>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</si>
  <si>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</si>
  <si>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</si>
  <si>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</si>
  <si>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</si>
  <si>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</si>
  <si>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</si>
  <si>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</si>
  <si>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</si>
  <si>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</si>
  <si>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</si>
  <si>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</si>
  <si>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</si>
  <si>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</si>
  <si>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</si>
  <si>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</si>
  <si>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</si>
  <si>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</si>
  <si>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</si>
  <si>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</si>
  <si>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</si>
  <si>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</si>
  <si>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</si>
  <si>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</si>
  <si>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</si>
  <si>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</si>
  <si>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</si>
  <si>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</si>
  <si>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</si>
  <si>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</si>
  <si>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</si>
  <si>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</si>
  <si>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</si>
  <si>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</si>
  <si>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</si>
  <si>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</si>
  <si>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</si>
  <si>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</si>
  <si>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</si>
  <si>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</si>
  <si>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</si>
  <si>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</si>
  <si>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</si>
  <si>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</si>
  <si>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</si>
  <si>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</si>
  <si>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</si>
  <si>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</si>
  <si>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</si>
  <si>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</si>
  <si>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</si>
  <si>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</si>
  <si>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</si>
  <si>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</si>
  <si>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</si>
  <si>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</si>
  <si>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</si>
  <si>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</si>
  <si>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</si>
  <si>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</si>
  <si>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</si>
  <si>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</si>
  <si>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</si>
  <si>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</si>
  <si>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</si>
  <si>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</si>
  <si>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</si>
  <si>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</si>
  <si>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</si>
  <si>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</si>
  <si>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</si>
  <si>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</si>
  <si>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</si>
  <si>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</si>
  <si>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</si>
  <si>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</si>
  <si>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</si>
  <si>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</si>
  <si>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</si>
  <si>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</si>
  <si>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</si>
  <si>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</si>
  <si>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</si>
  <si>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</si>
  <si>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</si>
  <si>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</si>
  <si>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</si>
  <si>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</si>
  <si>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</si>
  <si>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</si>
  <si>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</si>
  <si>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</si>
  <si>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</si>
  <si>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</si>
  <si>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</si>
  <si>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</si>
  <si>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</si>
  <si>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</si>
  <si>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</si>
  <si>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</si>
  <si>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</si>
  <si>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</si>
  <si>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</si>
  <si>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</si>
  <si>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</si>
  <si>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</si>
  <si>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</si>
  <si>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</si>
  <si>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</si>
  <si>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</si>
  <si>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</si>
  <si>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</si>
  <si>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</si>
  <si>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</si>
  <si>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</si>
  <si>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</si>
  <si>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</si>
  <si>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</si>
  <si>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</si>
  <si>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</si>
  <si>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</si>
  <si>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</si>
  <si>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</si>
  <si>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</si>
  <si>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</si>
  <si>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</si>
  <si>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</si>
  <si>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</si>
  <si>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</si>
  <si>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</si>
  <si>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</si>
  <si>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</si>
  <si>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</si>
  <si>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</si>
  <si>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</si>
  <si>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</si>
  <si>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</si>
  <si>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</si>
  <si>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</si>
  <si>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</si>
  <si>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</si>
  <si>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</si>
  <si>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</si>
  <si>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</si>
  <si>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</si>
  <si>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</si>
  <si>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</si>
  <si>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</si>
  <si>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</si>
  <si>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</si>
  <si>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</si>
  <si>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</si>
  <si>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</si>
  <si>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</si>
  <si>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</si>
  <si>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</si>
  <si>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</si>
  <si>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</si>
  <si>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</si>
  <si>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</si>
  <si>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</si>
  <si>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</si>
  <si>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</si>
  <si>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</si>
  <si>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</si>
  <si>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</si>
  <si>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</si>
  <si>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</si>
  <si>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</si>
  <si>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</si>
  <si>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</si>
  <si>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</si>
  <si>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</si>
  <si>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</si>
  <si>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</si>
  <si>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</si>
  <si>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</si>
  <si>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</si>
  <si>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</si>
  <si>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</si>
  <si>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</si>
  <si>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</si>
  <si>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</si>
  <si>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</si>
  <si>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</si>
  <si>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</si>
  <si>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</si>
  <si>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</si>
  <si>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</si>
  <si>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</si>
  <si>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</si>
  <si>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</si>
  <si>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</si>
  <si>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</si>
  <si>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</si>
  <si>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</si>
  <si>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</si>
  <si>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</si>
  <si>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</si>
  <si>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</si>
  <si>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</si>
  <si>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</si>
  <si>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</si>
  <si>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</si>
  <si>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</si>
  <si>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</si>
  <si>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</si>
  <si>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</si>
  <si>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</si>
  <si>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</si>
  <si>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</si>
  <si>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</si>
  <si>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</si>
  <si>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</si>
  <si>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</si>
  <si>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</si>
  <si>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</si>
  <si>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</si>
  <si>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</si>
  <si>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</si>
  <si>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</si>
  <si>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</si>
  <si>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</si>
  <si>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</si>
  <si>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</si>
  <si>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</si>
  <si>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</si>
  <si>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</si>
  <si>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</si>
  <si>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</si>
  <si>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</si>
  <si>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</si>
  <si>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</si>
  <si>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</si>
  <si>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</si>
  <si>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</si>
  <si>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</si>
  <si>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</si>
  <si>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</si>
  <si>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</si>
  <si>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</si>
  <si>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</si>
  <si>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</si>
  <si>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</si>
  <si>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</si>
  <si>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</si>
  <si>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</si>
  <si>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</si>
  <si>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</si>
  <si>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</si>
  <si>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</si>
  <si>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</si>
  <si>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</si>
  <si>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</si>
  <si>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</si>
  <si>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</si>
  <si>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</si>
  <si>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</si>
  <si>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</si>
  <si>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</si>
  <si>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</si>
  <si>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</si>
  <si>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</si>
  <si>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</si>
  <si>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</si>
  <si>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</si>
  <si>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</si>
  <si>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</si>
  <si>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</si>
  <si>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</si>
  <si>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</si>
  <si>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</si>
  <si>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</si>
  <si>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</si>
  <si>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</si>
  <si>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</si>
  <si>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</si>
  <si>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</si>
  <si>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</si>
  <si>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</si>
  <si>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</si>
  <si>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</si>
  <si>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</si>
  <si>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</si>
  <si>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</si>
  <si>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</si>
  <si>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</si>
  <si>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</si>
  <si>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</si>
  <si>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</si>
  <si>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</si>
  <si>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</si>
  <si>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</si>
  <si>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</si>
  <si>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</si>
  <si>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</si>
  <si>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</si>
  <si>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</si>
  <si>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</si>
  <si>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</si>
  <si>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</si>
  <si>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</si>
  <si>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</si>
  <si>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</si>
  <si>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</si>
  <si>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</si>
  <si>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</si>
  <si>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</si>
  <si>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</si>
  <si>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</si>
  <si>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</si>
  <si>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</si>
  <si>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</si>
  <si>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</si>
  <si>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</si>
  <si>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</si>
  <si>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</si>
  <si>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</si>
  <si>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</si>
  <si>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</si>
  <si>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</si>
  <si>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</si>
  <si>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</si>
  <si>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</si>
  <si>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</si>
  <si>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</si>
  <si>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</si>
  <si>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</si>
  <si>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</si>
  <si>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</si>
  <si>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</si>
  <si>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</si>
  <si>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</si>
  <si>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</si>
  <si>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</si>
  <si>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</si>
  <si>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</si>
  <si>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</si>
  <si>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</si>
  <si>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</si>
  <si>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</si>
  <si>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</si>
  <si>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</si>
  <si>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</si>
  <si>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</si>
  <si>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</si>
  <si>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</si>
  <si>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</si>
  <si>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</si>
  <si>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</si>
  <si>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</si>
  <si>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</si>
  <si>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</si>
  <si>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</si>
  <si>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</si>
  <si>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</si>
  <si>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</si>
  <si>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</si>
  <si>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</si>
  <si>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</si>
  <si>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</si>
  <si>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</si>
  <si>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</si>
  <si>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</si>
  <si>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</si>
  <si>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</si>
  <si>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</si>
  <si>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</si>
  <si>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</si>
  <si>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</si>
  <si>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</si>
  <si>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</si>
  <si>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</si>
  <si>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</si>
  <si>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</si>
  <si>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</si>
  <si>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</si>
  <si>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</si>
  <si>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</si>
  <si>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</si>
  <si>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</si>
  <si>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</si>
  <si>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</si>
  <si>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</si>
  <si>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</si>
  <si>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</si>
  <si>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</si>
  <si>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</si>
  <si>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</si>
  <si>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</si>
  <si>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</si>
  <si>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</si>
  <si>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</si>
  <si>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</si>
  <si>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</si>
  <si>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</si>
  <si>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</si>
  <si>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</si>
  <si>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</si>
  <si>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</si>
  <si>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</si>
  <si>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</si>
  <si>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</si>
  <si>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</si>
  <si>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</si>
  <si>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</si>
  <si>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</si>
  <si>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</si>
  <si>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</si>
  <si>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</si>
  <si>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</si>
  <si>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</si>
  <si>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</si>
  <si>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</si>
  <si>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</si>
  <si>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</si>
  <si>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</si>
  <si>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</si>
  <si>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</si>
  <si>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</si>
  <si>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</si>
  <si>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</si>
  <si>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</si>
  <si>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</si>
  <si>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</si>
  <si>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</si>
  <si>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</si>
  <si>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</si>
  <si>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</si>
  <si>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</si>
  <si>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</si>
  <si>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</si>
  <si>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</si>
  <si>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</si>
  <si>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</si>
  <si>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</si>
  <si>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</si>
  <si>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</si>
  <si>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</si>
  <si>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</si>
  <si>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</si>
  <si>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</si>
  <si>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</si>
  <si>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</si>
  <si>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</si>
  <si>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</si>
  <si>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</si>
  <si>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</si>
  <si>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</si>
  <si>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</si>
  <si>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</si>
  <si>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</si>
  <si>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</si>
  <si>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</si>
  <si>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</si>
  <si>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</si>
  <si>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</si>
  <si>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</si>
  <si>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</si>
  <si>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</si>
  <si>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</si>
  <si>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</si>
  <si>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</si>
  <si>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</si>
  <si>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</si>
  <si>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</si>
  <si>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</si>
  <si>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</si>
  <si>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</si>
  <si>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</si>
  <si>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</si>
  <si>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</si>
  <si>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</si>
  <si>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</si>
  <si>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</si>
  <si>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</si>
  <si>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</si>
  <si>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</si>
  <si>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</si>
  <si>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</si>
  <si>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</si>
  <si>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</si>
  <si>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</si>
  <si>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</si>
  <si>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</si>
  <si>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</si>
  <si>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</si>
  <si>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</si>
  <si>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</si>
  <si>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</si>
  <si>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</si>
  <si>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</si>
  <si>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</si>
  <si>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</si>
  <si>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</si>
  <si>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</si>
  <si>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</si>
  <si>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</si>
  <si>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</si>
  <si>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</si>
  <si>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</si>
  <si>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</si>
  <si>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</si>
  <si>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</si>
  <si>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</si>
  <si>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</si>
  <si>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</si>
  <si>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</si>
  <si>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</si>
  <si>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</si>
  <si>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</si>
  <si>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</si>
  <si>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</si>
  <si>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</si>
  <si>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</si>
  <si>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</si>
  <si>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</si>
  <si>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</si>
  <si>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</si>
  <si>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</si>
  <si>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</si>
  <si>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</si>
  <si>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</si>
  <si>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</si>
  <si>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</si>
  <si>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</si>
  <si>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</si>
  <si>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</si>
  <si>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</si>
  <si>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</si>
  <si>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</si>
  <si>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</si>
  <si>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</si>
  <si>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</si>
  <si>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</si>
  <si>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</si>
  <si>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</si>
  <si>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</si>
  <si>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</si>
  <si>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</si>
  <si>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</si>
  <si>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</si>
  <si>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</si>
  <si>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</si>
  <si>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</si>
  <si>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</si>
  <si>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</si>
  <si>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</si>
  <si>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</si>
  <si>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</si>
  <si>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</si>
  <si>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</si>
  <si>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</si>
  <si>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</si>
  <si>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</si>
  <si>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</si>
  <si>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</si>
  <si>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</si>
  <si>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</si>
  <si>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</si>
  <si>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</si>
  <si>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</si>
  <si>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</si>
  <si>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</si>
  <si>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</si>
  <si>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</si>
  <si>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</si>
  <si>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</si>
  <si>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</si>
  <si>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</si>
  <si>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</si>
  <si>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</si>
  <si>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</si>
  <si>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</si>
  <si>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</si>
  <si>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</si>
  <si>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</si>
  <si>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</si>
  <si>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</si>
  <si>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</si>
  <si>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</si>
  <si>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</si>
  <si>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</si>
  <si>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</si>
  <si>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</si>
  <si>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</si>
  <si>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</si>
  <si>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</si>
  <si>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</si>
  <si>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</si>
  <si>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</si>
  <si>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</si>
  <si>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</si>
  <si>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</si>
  <si>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</si>
  <si>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</si>
  <si>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</si>
  <si>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</si>
  <si>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</si>
  <si>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</si>
  <si>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</si>
  <si>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</si>
  <si>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</si>
  <si>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</si>
  <si>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</si>
  <si>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</si>
  <si>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</si>
  <si>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</si>
  <si>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</si>
  <si>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</si>
  <si>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</si>
  <si>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</si>
  <si>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</si>
  <si>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</si>
  <si>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</si>
  <si>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</si>
  <si>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</si>
  <si>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</si>
  <si>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</si>
  <si>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</si>
  <si>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</si>
  <si>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</si>
  <si>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</si>
  <si>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</si>
  <si>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</si>
  <si>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</si>
  <si>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</si>
  <si>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</si>
  <si>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</si>
  <si>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</si>
  <si>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</si>
  <si>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</si>
  <si>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</si>
  <si>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</si>
  <si>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</si>
  <si>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</si>
  <si>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</si>
  <si>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</si>
  <si>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</si>
  <si>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</si>
  <si>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</si>
  <si>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</si>
  <si>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</si>
  <si>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</si>
  <si>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</si>
  <si>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</si>
  <si>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</si>
  <si>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</si>
  <si>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</si>
  <si>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</si>
  <si>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</si>
  <si>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</si>
  <si>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</si>
  <si>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</si>
  <si>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</si>
  <si>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</si>
  <si>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</si>
  <si>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</si>
  <si>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</si>
  <si>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</si>
  <si>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</si>
  <si>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</si>
  <si>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</si>
  <si>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</si>
  <si>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</si>
  <si>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</si>
  <si>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</si>
  <si>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</si>
  <si>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</si>
  <si>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</si>
  <si>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</si>
  <si>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</si>
  <si>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</si>
  <si>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</si>
  <si>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</si>
  <si>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</si>
  <si>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</si>
  <si>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</si>
  <si>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</si>
  <si>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</si>
  <si>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</si>
  <si>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</si>
  <si>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</si>
  <si>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</si>
  <si>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</si>
  <si>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</si>
  <si>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</si>
  <si>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</si>
  <si>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</si>
  <si>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</si>
  <si>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</si>
  <si>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</si>
  <si>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</si>
  <si>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</si>
  <si>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</si>
  <si>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</si>
  <si>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</si>
  <si>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</si>
  <si>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</si>
  <si>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</si>
  <si>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</si>
  <si>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</si>
  <si>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</si>
  <si>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</si>
  <si>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</si>
  <si>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</si>
  <si>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</si>
  <si>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</si>
  <si>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</si>
  <si>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</si>
  <si>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</si>
  <si>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</si>
  <si>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</si>
  <si>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</si>
  <si>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</si>
  <si>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</si>
  <si>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</si>
  <si>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</si>
  <si>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</si>
  <si>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</si>
  <si>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</si>
  <si>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</si>
  <si>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</si>
  <si>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</si>
  <si>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</si>
  <si>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</si>
  <si>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</si>
  <si>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</si>
  <si>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</si>
  <si>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</si>
  <si>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</si>
  <si>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</si>
  <si>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</si>
  <si>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</si>
  <si>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</si>
  <si>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</si>
  <si>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</si>
  <si>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</si>
  <si>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</si>
  <si>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</si>
  <si>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</si>
  <si>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</si>
  <si>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</si>
  <si>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</si>
  <si>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</si>
  <si>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</si>
  <si>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</si>
  <si>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</si>
  <si>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</si>
  <si>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</si>
  <si>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</si>
  <si>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</si>
  <si>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</si>
  <si>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</si>
  <si>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</si>
  <si>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</si>
  <si>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</si>
  <si>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</si>
  <si>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</si>
  <si>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</si>
  <si>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</si>
  <si>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</si>
  <si>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</si>
  <si>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</si>
  <si>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</si>
  <si>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</si>
  <si>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</si>
  <si>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</si>
  <si>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</si>
  <si>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</si>
  <si>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</si>
  <si>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</si>
  <si>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</si>
  <si>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</si>
  <si>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</si>
  <si>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</si>
  <si>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</si>
  <si>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</si>
  <si>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</si>
  <si>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</si>
  <si>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</si>
  <si>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</si>
  <si>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</si>
  <si>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</si>
  <si>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</si>
  <si>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</si>
  <si>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</si>
  <si>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</si>
  <si>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</si>
  <si>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</si>
  <si>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</si>
  <si>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</si>
  <si>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</si>
  <si>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</si>
  <si>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</si>
  <si>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</si>
  <si>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</si>
  <si>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</si>
  <si>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</si>
  <si>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</si>
  <si>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</si>
  <si>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</si>
  <si>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</si>
  <si>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</si>
  <si>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</si>
  <si>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</si>
  <si>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</si>
  <si>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</si>
  <si>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</si>
  <si>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</si>
  <si>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</si>
  <si>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</si>
  <si>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</si>
  <si>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</si>
  <si>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</si>
  <si>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</si>
  <si>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</si>
  <si>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</si>
  <si>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</si>
  <si>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</si>
  <si>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</si>
  <si>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</si>
  <si>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</si>
  <si>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</si>
  <si>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</si>
  <si>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</si>
  <si>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</si>
  <si>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</si>
  <si>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</si>
  <si>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</si>
  <si>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</si>
  <si>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</si>
  <si>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</si>
  <si>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</si>
  <si>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</si>
  <si>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</si>
  <si>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</si>
  <si>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</si>
  <si>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</si>
  <si>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</si>
  <si>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</si>
  <si>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</si>
  <si>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</si>
  <si>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</si>
  <si>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</si>
  <si>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</si>
  <si>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</si>
  <si>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</si>
  <si>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</si>
  <si>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</si>
  <si>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</si>
  <si>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</si>
  <si>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</si>
  <si>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</si>
  <si>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</si>
  <si>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</si>
  <si>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</si>
  <si>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</si>
  <si>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</si>
  <si>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</si>
  <si>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</si>
  <si>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</si>
  <si>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</si>
  <si>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</si>
  <si>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</si>
  <si>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</si>
  <si>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</si>
  <si>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</si>
  <si>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</si>
  <si>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</si>
  <si>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</si>
  <si>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</si>
  <si>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</si>
  <si>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</si>
  <si>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</si>
  <si>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</si>
  <si>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</si>
  <si>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</si>
  <si>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</si>
  <si>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</si>
  <si>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</si>
  <si>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</si>
  <si>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</si>
  <si>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</si>
  <si>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</si>
  <si>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</si>
  <si>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</si>
  <si>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</si>
  <si>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</si>
  <si>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</si>
  <si>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</si>
  <si>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</si>
  <si>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</si>
  <si>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</si>
  <si>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</si>
  <si>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</si>
  <si>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</si>
  <si>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</si>
  <si>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</si>
  <si>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</si>
  <si>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</si>
  <si>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</si>
  <si>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</si>
  <si>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</si>
  <si>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</si>
  <si>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</si>
  <si>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</si>
  <si>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</si>
  <si>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</si>
  <si>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</si>
  <si>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</si>
  <si>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</si>
  <si>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</si>
  <si>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</si>
  <si>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</si>
  <si>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</si>
  <si>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</si>
  <si>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</si>
  <si>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</si>
  <si>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</si>
  <si>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</si>
  <si>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</si>
  <si>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</si>
  <si>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</si>
  <si>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</si>
  <si>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</si>
  <si>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</si>
  <si>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</si>
  <si>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</si>
  <si>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</si>
  <si>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</si>
  <si>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</si>
  <si>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</si>
  <si>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</si>
  <si>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</si>
  <si>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</si>
  <si>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</si>
  <si>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</si>
  <si>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</si>
  <si>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</si>
  <si>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</si>
  <si>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</si>
  <si>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</si>
  <si>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</si>
  <si>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</si>
  <si>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</si>
  <si>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</si>
  <si>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</si>
  <si>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</si>
  <si>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</si>
  <si>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</si>
  <si>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</si>
  <si>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</si>
  <si>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</si>
  <si>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</si>
  <si>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</si>
  <si>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</si>
  <si>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</si>
  <si>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</si>
  <si>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</si>
  <si>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</si>
  <si>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</si>
  <si>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</si>
  <si>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</si>
  <si>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</si>
  <si>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</si>
  <si>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</si>
  <si>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</si>
  <si>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</si>
  <si>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</si>
  <si>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</si>
  <si>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</si>
  <si>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</si>
  <si>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</si>
  <si>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</si>
  <si>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</si>
  <si>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</si>
  <si>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</si>
  <si>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</si>
  <si>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</si>
  <si>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</si>
  <si>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</si>
  <si>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</si>
  <si>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</si>
  <si>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</si>
  <si>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</si>
  <si>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</si>
  <si>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</si>
  <si>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</si>
  <si>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</si>
  <si>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</si>
  <si>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</si>
  <si>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</si>
  <si>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</si>
  <si>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</si>
  <si>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</si>
  <si>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</si>
  <si>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</si>
  <si>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</si>
  <si>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</si>
  <si>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</si>
  <si>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</si>
  <si>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</si>
  <si>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</si>
  <si>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</si>
  <si>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</si>
  <si>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</si>
  <si>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</si>
  <si>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</si>
  <si>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</si>
  <si>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</si>
  <si>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</si>
  <si>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</si>
  <si>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</si>
  <si>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</si>
  <si>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</si>
  <si>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</si>
  <si>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</si>
  <si>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</si>
  <si>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</si>
  <si>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</si>
  <si>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</si>
  <si>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</si>
  <si>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</si>
  <si>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</si>
  <si>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</si>
  <si>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</si>
  <si>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</si>
  <si>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</si>
  <si>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</si>
  <si>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</si>
  <si>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</si>
  <si>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</si>
  <si>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</si>
  <si>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</si>
  <si>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</si>
  <si>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</si>
  <si>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</si>
  <si>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</si>
  <si>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</si>
  <si>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</si>
  <si>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</si>
  <si>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</si>
  <si>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</si>
  <si>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</si>
  <si>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</si>
  <si>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</si>
  <si>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</si>
  <si>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</si>
  <si>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</si>
  <si>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</si>
  <si>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</si>
  <si>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</si>
  <si>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</si>
  <si>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</si>
  <si>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</si>
  <si>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</si>
  <si>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</si>
  <si>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</si>
  <si>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</si>
  <si>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</si>
  <si>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</si>
  <si>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</si>
  <si>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</si>
  <si>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</si>
  <si>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</si>
  <si>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</si>
  <si>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</si>
  <si>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</si>
  <si>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</si>
  <si>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</si>
  <si>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</si>
  <si>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</si>
  <si>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</si>
  <si>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</si>
  <si>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</si>
  <si>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</si>
  <si>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</si>
  <si>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</si>
  <si>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</si>
  <si>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</si>
  <si>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</si>
  <si>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</si>
  <si>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</si>
  <si>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</si>
  <si>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</si>
  <si>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</si>
  <si>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</si>
  <si>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</si>
  <si>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</si>
  <si>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</si>
  <si>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</si>
  <si>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</si>
  <si>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</si>
  <si>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</si>
  <si>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</si>
  <si>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</si>
  <si>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</si>
  <si>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</si>
  <si>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</si>
  <si>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</si>
  <si>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</si>
  <si>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</si>
  <si>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</si>
  <si>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</si>
  <si>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</si>
  <si>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</si>
  <si>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</si>
  <si>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</si>
  <si>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</si>
  <si>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</si>
  <si>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</si>
  <si>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</si>
  <si>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</si>
  <si>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</si>
  <si>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</si>
  <si>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</si>
  <si>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</si>
  <si>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</si>
  <si>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</si>
  <si>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</si>
  <si>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</si>
  <si>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</si>
  <si>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</si>
  <si>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</si>
  <si>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</si>
  <si>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</si>
  <si>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</si>
  <si>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</si>
  <si>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</si>
  <si>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</si>
  <si>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</si>
  <si>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</si>
  <si>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</si>
  <si>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</si>
  <si>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</si>
  <si>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</si>
  <si>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</si>
  <si>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</si>
  <si>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</si>
  <si>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</si>
  <si>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</si>
  <si>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</si>
  <si>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</si>
  <si>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</si>
  <si>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</si>
  <si>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</si>
  <si>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</si>
  <si>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</si>
  <si>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</si>
  <si>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</si>
  <si>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</si>
  <si>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</si>
  <si>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</si>
  <si>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</si>
  <si>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</si>
  <si>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</si>
  <si>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</si>
  <si>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</si>
  <si>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</si>
  <si>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</si>
  <si>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</si>
  <si>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</si>
  <si>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</si>
  <si>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</si>
  <si>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</si>
  <si>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</si>
  <si>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</si>
  <si>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</si>
  <si>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</si>
  <si>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</si>
  <si>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</si>
  <si>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</si>
  <si>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</si>
  <si>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</si>
  <si>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</si>
  <si>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</si>
  <si>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</si>
  <si>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</si>
  <si>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</si>
  <si>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</si>
  <si>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</si>
  <si>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</si>
  <si>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</si>
  <si>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</si>
  <si>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</si>
  <si>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</si>
  <si>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</si>
  <si>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</si>
  <si>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</si>
  <si>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</si>
  <si>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</si>
  <si>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</si>
  <si>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</si>
  <si>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</si>
  <si>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</si>
  <si>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</si>
  <si>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</si>
  <si>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</si>
  <si>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</si>
  <si>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</si>
  <si>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</si>
  <si>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</si>
  <si>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</si>
  <si>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</si>
  <si>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</si>
  <si>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</si>
  <si>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</si>
  <si>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</si>
  <si>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</si>
  <si>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</si>
  <si>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</si>
  <si>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</si>
  <si>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</si>
  <si>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</si>
  <si>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</si>
  <si>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</si>
  <si>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</si>
  <si>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</si>
  <si>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</si>
  <si>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</si>
  <si>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</si>
  <si>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</si>
  <si>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</si>
  <si>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</si>
  <si>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</si>
  <si>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</si>
  <si>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</si>
  <si>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</si>
  <si>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</si>
  <si>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</si>
  <si>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</si>
  <si>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</si>
  <si>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</si>
  <si>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</si>
  <si>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</si>
  <si>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</si>
  <si>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</si>
  <si>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</si>
  <si>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</si>
  <si>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</si>
  <si>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</si>
  <si>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</si>
  <si>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</si>
  <si>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</si>
  <si>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</si>
  <si>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</si>
  <si>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</si>
  <si>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</si>
  <si>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</si>
  <si>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</si>
  <si>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</si>
  <si>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</si>
  <si>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</si>
  <si>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</si>
  <si>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</si>
  <si>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</si>
  <si>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</si>
  <si>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</si>
  <si>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</si>
  <si>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</si>
  <si>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</si>
  <si>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</si>
  <si>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</si>
  <si>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</si>
  <si>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</si>
  <si>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</si>
  <si>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</si>
  <si>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</si>
  <si>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</si>
  <si>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</si>
  <si>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</si>
  <si>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</si>
  <si>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</si>
  <si>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</si>
  <si>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</si>
  <si>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</si>
  <si>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</si>
  <si>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</si>
  <si>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</si>
  <si>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</si>
  <si>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</si>
  <si>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</si>
  <si>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</si>
  <si>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</si>
  <si>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</si>
  <si>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</si>
  <si>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</si>
  <si>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</si>
  <si>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</si>
  <si>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</si>
  <si>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</si>
  <si>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</si>
  <si>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</si>
  <si>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</si>
  <si>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</si>
  <si>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</si>
  <si>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</si>
  <si>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</si>
  <si>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</si>
  <si>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</si>
  <si>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</si>
  <si>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</si>
  <si>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</si>
  <si>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</si>
  <si>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</si>
  <si>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</si>
  <si>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</si>
  <si>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</si>
  <si>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</si>
  <si>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</si>
  <si>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</si>
  <si>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</si>
  <si>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</si>
  <si>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</si>
  <si>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</si>
  <si>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</si>
  <si>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</si>
  <si>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</si>
  <si>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</si>
  <si>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</si>
  <si>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</si>
  <si>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</si>
  <si>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</si>
  <si>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</si>
  <si>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</si>
  <si>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</si>
  <si>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</si>
  <si>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</si>
  <si>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</si>
  <si>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</si>
  <si>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</si>
  <si>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</si>
  <si>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</si>
  <si>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</si>
  <si>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</si>
  <si>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</si>
  <si>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</si>
  <si>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</si>
  <si>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</si>
  <si>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</si>
  <si>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</si>
  <si>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</si>
  <si>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</si>
  <si>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</si>
  <si>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</si>
  <si>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</si>
  <si>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</si>
  <si>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</si>
  <si>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</si>
  <si>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</si>
  <si>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</si>
  <si>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</si>
  <si>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</si>
  <si>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</si>
  <si>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</si>
  <si>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</si>
  <si>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</si>
  <si>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</si>
  <si>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</si>
  <si>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</si>
  <si>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</si>
  <si>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</si>
  <si>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</si>
  <si>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</si>
  <si>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</si>
  <si>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</si>
  <si>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</si>
  <si>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</si>
  <si>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</si>
  <si>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</si>
  <si>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</si>
  <si>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</si>
  <si>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</si>
  <si>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</si>
  <si>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</si>
  <si>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</si>
  <si>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</si>
  <si>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</si>
  <si>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</si>
  <si>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</si>
  <si>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</si>
  <si>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</si>
  <si>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</si>
  <si>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</si>
  <si>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</si>
  <si>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</si>
  <si>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</si>
  <si>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</si>
  <si>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</si>
  <si>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</si>
  <si>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</si>
  <si>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</si>
  <si>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</si>
  <si>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</si>
  <si>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</si>
  <si>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</si>
  <si>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</si>
  <si>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</si>
  <si>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</si>
  <si>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</si>
  <si>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</si>
  <si>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</si>
  <si>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</si>
  <si>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</si>
  <si>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</si>
  <si>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</si>
  <si>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</si>
  <si>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</si>
  <si>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</si>
  <si>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</si>
  <si>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</si>
  <si>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</si>
  <si>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</si>
  <si>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</si>
  <si>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</si>
  <si>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</si>
  <si>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</si>
  <si>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</si>
  <si>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</si>
  <si>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</si>
  <si>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</si>
  <si>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</si>
  <si>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</si>
  <si>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</si>
  <si>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</si>
  <si>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</si>
  <si>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</si>
  <si>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</si>
  <si>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</si>
  <si>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</si>
  <si>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</si>
  <si>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</si>
  <si>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</si>
  <si>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</si>
  <si>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</si>
  <si>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</si>
  <si>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</si>
  <si>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</si>
  <si>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</si>
  <si>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</si>
  <si>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</si>
  <si>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</si>
  <si>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</si>
  <si>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</si>
  <si>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</si>
  <si>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</si>
  <si>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</si>
  <si>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</si>
  <si>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</si>
  <si>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</si>
  <si>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</si>
  <si>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</si>
  <si>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</si>
  <si>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</si>
  <si>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</si>
  <si>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</si>
  <si>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</si>
  <si>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</si>
  <si>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</si>
  <si>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</si>
  <si>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</si>
  <si>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</si>
  <si>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</si>
  <si>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</si>
  <si>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</si>
  <si>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</si>
  <si>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</si>
  <si>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</si>
  <si>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</si>
  <si>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</si>
  <si>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</si>
  <si>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</si>
  <si>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</si>
  <si>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</si>
  <si>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</si>
  <si>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</si>
  <si>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</si>
  <si>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</si>
  <si>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</si>
  <si>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</si>
  <si>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</si>
  <si>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</si>
  <si>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</si>
  <si>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</si>
  <si>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</si>
  <si>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</si>
  <si>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</si>
  <si>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</si>
  <si>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</si>
  <si>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</si>
  <si>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</si>
  <si>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</si>
  <si>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</si>
  <si>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</si>
  <si>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</si>
  <si>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</si>
  <si>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</si>
  <si>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</si>
  <si>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</si>
  <si>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</si>
  <si>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</si>
  <si>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</si>
  <si>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</si>
  <si>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</si>
  <si>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</si>
  <si>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</si>
  <si>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</si>
  <si>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</si>
  <si>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</si>
  <si>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</si>
  <si>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</si>
  <si>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</si>
  <si>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</si>
  <si>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</si>
  <si>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</si>
  <si>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</si>
  <si>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</si>
  <si>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</si>
  <si>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</si>
  <si>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</si>
  <si>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</si>
  <si>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</si>
  <si>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</si>
  <si>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</si>
  <si>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</si>
  <si>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</si>
  <si>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</si>
  <si>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</si>
  <si>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</si>
  <si>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</si>
  <si>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</si>
  <si>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</si>
  <si>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</si>
  <si>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</si>
  <si>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</si>
  <si>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</si>
  <si>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</si>
  <si>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</si>
  <si>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</si>
  <si>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</si>
  <si>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</si>
  <si>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</si>
  <si>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</si>
  <si>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</si>
  <si>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</si>
  <si>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</si>
  <si>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</si>
  <si>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</si>
  <si>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</si>
  <si>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</si>
  <si>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</si>
  <si>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</si>
  <si>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</si>
  <si>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</si>
  <si>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</si>
  <si>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</si>
  <si>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</si>
  <si>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</si>
  <si>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</si>
  <si>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</si>
  <si>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</si>
  <si>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</si>
  <si>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</si>
  <si>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</si>
  <si>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</si>
  <si>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</si>
  <si>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</si>
  <si>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</si>
  <si>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</si>
  <si>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</si>
  <si>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</si>
  <si>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</si>
  <si>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</si>
  <si>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</si>
  <si>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</si>
  <si>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</si>
  <si>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</si>
  <si>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</si>
  <si>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</si>
  <si>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</si>
  <si>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</si>
  <si>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</si>
  <si>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</si>
  <si>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</si>
  <si>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</si>
  <si>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</si>
  <si>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</si>
  <si>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</si>
  <si>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</si>
  <si>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</si>
  <si>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</si>
  <si>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</si>
  <si>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</si>
  <si>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</si>
  <si>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</si>
  <si>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</si>
  <si>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</si>
  <si>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</si>
  <si>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</si>
  <si>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</si>
  <si>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</si>
  <si>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</si>
  <si>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</si>
  <si>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</si>
  <si>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</si>
  <si>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</si>
  <si>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</si>
  <si>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</si>
  <si>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</si>
  <si>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</si>
  <si>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</si>
  <si>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</si>
  <si>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</si>
  <si>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</si>
  <si>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</si>
  <si>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</si>
  <si>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</si>
  <si>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</si>
  <si>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</si>
  <si>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</si>
  <si>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</si>
  <si>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</si>
  <si>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</si>
  <si>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</si>
  <si>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</si>
  <si>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</si>
  <si>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</si>
  <si>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</si>
  <si>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</si>
  <si>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</si>
  <si>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</si>
  <si>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</si>
  <si>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</si>
  <si>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</si>
  <si>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</si>
  <si>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</si>
  <si>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</si>
  <si>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</si>
  <si>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</si>
  <si>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</si>
  <si>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</si>
  <si>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</si>
  <si>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</si>
  <si>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</si>
  <si>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</si>
  <si>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</si>
  <si>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</si>
  <si>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</si>
  <si>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</si>
  <si>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</si>
  <si>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</si>
  <si>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</si>
  <si>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</si>
  <si>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</si>
  <si>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</si>
  <si>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</si>
  <si>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</si>
  <si>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</si>
  <si>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</si>
  <si>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</si>
  <si>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</si>
  <si>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</si>
  <si>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</si>
  <si>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</si>
  <si>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</si>
  <si>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</si>
  <si>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</si>
  <si>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</si>
  <si>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</si>
  <si>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</si>
  <si>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</si>
  <si>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</si>
  <si>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</si>
  <si>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</si>
  <si>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</si>
  <si>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</si>
  <si>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</si>
  <si>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</si>
  <si>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</si>
  <si>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</si>
  <si>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</si>
  <si>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</si>
  <si>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</si>
  <si>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</si>
  <si>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</si>
  <si>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</si>
  <si>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</si>
  <si>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</si>
  <si>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</si>
  <si>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</si>
  <si>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</si>
  <si>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</si>
  <si>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</si>
  <si>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</si>
  <si>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</si>
  <si>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</si>
  <si>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</si>
  <si>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</si>
  <si>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</si>
  <si>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</si>
  <si>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</si>
  <si>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</si>
  <si>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</si>
  <si>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</si>
  <si>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</si>
  <si>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</si>
  <si>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</si>
  <si>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</si>
  <si>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</si>
  <si>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</si>
  <si>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</si>
  <si>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</si>
  <si>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</si>
  <si>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</si>
  <si>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</si>
  <si>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</si>
  <si>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</si>
  <si>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</si>
  <si>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</si>
  <si>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</si>
  <si>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</si>
  <si>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</si>
  <si>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</si>
  <si>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</si>
  <si>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</si>
  <si>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</si>
  <si>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</si>
  <si>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</si>
  <si>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</si>
  <si>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</si>
  <si>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</si>
  <si>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</si>
  <si>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</si>
  <si>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</si>
  <si>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</si>
  <si>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</si>
  <si>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</si>
  <si>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</si>
  <si>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</si>
  <si>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</si>
  <si>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</si>
  <si>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</si>
  <si>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</si>
  <si>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</si>
  <si>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</si>
  <si>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</si>
  <si>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</si>
  <si>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</si>
  <si>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</si>
  <si>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</si>
  <si>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</si>
  <si>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</si>
  <si>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</si>
  <si>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</si>
  <si>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</si>
  <si>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</si>
  <si>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</si>
  <si>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</si>
  <si>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</si>
  <si>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</si>
  <si>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</si>
  <si>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</si>
  <si>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</si>
  <si>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</si>
  <si>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</si>
  <si>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</si>
  <si>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</si>
  <si>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</si>
  <si>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</si>
  <si>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</si>
  <si>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</si>
  <si>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</si>
  <si>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</si>
  <si>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</si>
  <si>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</si>
  <si>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</si>
  <si>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</si>
  <si>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</si>
  <si>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</si>
  <si>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</si>
  <si>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</si>
  <si>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</si>
  <si>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</si>
  <si>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</si>
  <si>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</si>
  <si>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</si>
  <si>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</si>
  <si>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</si>
  <si>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</si>
  <si>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</si>
  <si>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</si>
  <si>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</si>
  <si>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</si>
  <si>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</si>
  <si>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</si>
  <si>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</si>
  <si>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</si>
  <si>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</si>
  <si>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</si>
  <si>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</si>
  <si>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</si>
  <si>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</si>
  <si>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</si>
  <si>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</si>
  <si>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</si>
  <si>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</si>
  <si>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</si>
  <si>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</si>
  <si>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</si>
  <si>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</si>
  <si>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</si>
  <si>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</si>
  <si>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</si>
  <si>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</si>
  <si>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</si>
  <si>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</si>
  <si>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</si>
  <si>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</si>
  <si>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</si>
  <si>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</si>
  <si>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</si>
  <si>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</si>
  <si>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</si>
  <si>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</si>
  <si>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</si>
  <si>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</si>
  <si>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</si>
  <si>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</si>
  <si>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</si>
  <si>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</si>
  <si>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</si>
  <si>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</si>
  <si>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</si>
  <si>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</si>
  <si>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</si>
  <si>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</si>
  <si>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</si>
  <si>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</si>
  <si>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</si>
  <si>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</si>
  <si>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</si>
  <si>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</si>
  <si>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</si>
  <si>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</si>
  <si>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</si>
  <si>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</si>
  <si>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</si>
  <si>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</si>
  <si>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</si>
  <si>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</si>
  <si>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</si>
  <si>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</si>
  <si>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</si>
  <si>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</si>
  <si>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</si>
  <si>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</si>
  <si>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</si>
  <si>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</si>
  <si>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</si>
  <si>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</si>
  <si>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</si>
  <si>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</si>
  <si>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</si>
  <si>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</si>
  <si>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</si>
  <si>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</si>
  <si>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</si>
  <si>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</si>
  <si>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</si>
  <si>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</si>
  <si>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</si>
  <si>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</si>
  <si>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</si>
  <si>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</si>
  <si>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</si>
  <si>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</si>
  <si>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</si>
  <si>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</si>
  <si>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</si>
  <si>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</si>
  <si>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</si>
  <si>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</si>
  <si>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</si>
  <si>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</si>
  <si>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</si>
  <si>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</si>
  <si>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</si>
  <si>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</si>
  <si>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</si>
  <si>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</si>
  <si>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</si>
  <si>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</si>
  <si>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</si>
  <si>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</si>
  <si>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</si>
  <si>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</si>
  <si>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</si>
  <si>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</si>
  <si>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</si>
  <si>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</si>
  <si>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</si>
  <si>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</si>
  <si>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</si>
  <si>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</si>
  <si>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</si>
  <si>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</si>
  <si>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</si>
  <si>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</si>
  <si>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</si>
  <si>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</si>
  <si>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</si>
  <si>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</si>
  <si>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</si>
  <si>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</si>
  <si>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</si>
  <si>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</si>
  <si>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</si>
  <si>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</si>
  <si>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</si>
  <si>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</si>
  <si>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</si>
  <si>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</si>
  <si>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</si>
  <si>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</si>
  <si>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</si>
  <si>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</si>
  <si>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</si>
  <si>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</si>
  <si>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</si>
  <si>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</si>
  <si>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</si>
  <si>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</si>
  <si>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</si>
  <si>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</si>
  <si>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</si>
  <si>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</si>
  <si>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</si>
  <si>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</si>
  <si>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</si>
  <si>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</si>
  <si>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</si>
  <si>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</si>
  <si>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</si>
  <si>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</si>
  <si>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</si>
  <si>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</si>
  <si>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</si>
  <si>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</si>
  <si>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</si>
  <si>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</si>
  <si>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</si>
  <si>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</si>
  <si>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</si>
  <si>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</si>
  <si>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</si>
  <si>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</si>
  <si>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</si>
  <si>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</si>
  <si>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</si>
  <si>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</si>
  <si>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</si>
  <si>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</si>
  <si>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</si>
  <si>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</si>
  <si>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</si>
  <si>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</si>
  <si>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</si>
  <si>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</si>
  <si>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</si>
  <si>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</si>
  <si>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</si>
  <si>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</si>
  <si>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</si>
  <si>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</si>
  <si>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</si>
  <si>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</si>
  <si>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</si>
  <si>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</si>
  <si>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</si>
  <si>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</si>
  <si>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</si>
  <si>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</si>
  <si>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</si>
  <si>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</si>
  <si>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</si>
  <si>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</si>
  <si>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</si>
  <si>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</si>
  <si>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</si>
  <si>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</si>
  <si>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</si>
  <si>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</si>
  <si>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</si>
  <si>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</si>
  <si>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</si>
  <si>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</si>
  <si>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</si>
  <si>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</si>
  <si>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</si>
  <si>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</si>
  <si>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</si>
  <si>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</si>
  <si>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</si>
  <si>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</si>
  <si>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</si>
  <si>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</si>
  <si>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</si>
  <si>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</si>
  <si>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</si>
  <si>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</si>
  <si>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</si>
  <si>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</si>
  <si>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</si>
  <si>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</si>
  <si>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</si>
  <si>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</si>
  <si>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</si>
  <si>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</si>
  <si>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</si>
  <si>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</si>
  <si>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</si>
  <si>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</si>
  <si>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</si>
  <si>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</si>
  <si>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</si>
  <si>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</si>
  <si>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</si>
  <si>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</si>
  <si>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</si>
  <si>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</si>
  <si>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</si>
  <si>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</si>
  <si>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</si>
  <si>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</si>
  <si>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</si>
  <si>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</si>
  <si>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</si>
  <si>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</si>
  <si>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</si>
  <si>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</si>
  <si>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</si>
  <si>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</si>
  <si>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</si>
  <si>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</si>
  <si>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</si>
  <si>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</si>
  <si>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</si>
  <si>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</si>
  <si>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</si>
  <si>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</si>
  <si>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</si>
  <si>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</si>
  <si>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</si>
  <si>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</si>
  <si>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</si>
  <si>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</si>
  <si>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</si>
  <si>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</si>
  <si>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</si>
  <si>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</si>
  <si>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</si>
  <si>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</si>
  <si>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</si>
  <si>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</si>
  <si>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</si>
  <si>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</si>
  <si>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</si>
  <si>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</si>
  <si>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</si>
  <si>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</si>
  <si>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</si>
  <si>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</si>
  <si>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</si>
  <si>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</si>
  <si>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</si>
  <si>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</si>
  <si>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</si>
  <si>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</si>
  <si>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</si>
  <si>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</si>
  <si>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</si>
  <si>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</si>
  <si>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</si>
  <si>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</si>
  <si>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</si>
  <si>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</si>
  <si>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</si>
  <si>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</si>
  <si>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</si>
  <si>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</si>
  <si>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</si>
  <si>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</si>
  <si>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</si>
  <si>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</si>
  <si>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</si>
  <si>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</si>
  <si>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</si>
  <si>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</si>
  <si>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</si>
  <si>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</si>
  <si>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</si>
  <si>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</si>
  <si>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</si>
  <si>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</si>
  <si>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</si>
  <si>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</si>
  <si>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</si>
  <si>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</si>
  <si>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</si>
  <si>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</si>
  <si>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</si>
  <si>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</si>
  <si>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</si>
  <si>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</si>
  <si>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</si>
  <si>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</si>
  <si>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</si>
  <si>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</si>
  <si>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</si>
  <si>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</si>
  <si>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</si>
  <si>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</si>
  <si>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</si>
  <si>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</si>
  <si>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</si>
  <si>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</si>
  <si>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</si>
  <si>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</si>
  <si>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</si>
  <si>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</si>
  <si>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</si>
  <si>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</si>
  <si>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</si>
  <si>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</si>
  <si>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</si>
  <si>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</si>
  <si>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</si>
  <si>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</si>
  <si>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</si>
  <si>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</si>
  <si>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</si>
  <si>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</si>
  <si>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</si>
  <si>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</si>
  <si>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</si>
  <si>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</si>
  <si>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</si>
  <si>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</si>
  <si>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</si>
  <si>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</si>
  <si>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</si>
  <si>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</si>
  <si>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</si>
  <si>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</si>
  <si>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</si>
  <si>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</si>
  <si>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</si>
  <si>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</si>
  <si>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</si>
  <si>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</si>
  <si>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</si>
  <si>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</si>
  <si>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</si>
  <si>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</si>
  <si>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</si>
  <si>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</si>
  <si>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</si>
  <si>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</si>
  <si>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</si>
  <si>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</si>
  <si>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</si>
  <si>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</si>
  <si>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</si>
  <si>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</si>
  <si>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</si>
  <si>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</si>
  <si>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</si>
  <si>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</si>
  <si>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</si>
  <si>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</si>
  <si>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</si>
  <si>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</si>
  <si>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</si>
  <si>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</si>
  <si>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</si>
  <si>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</si>
  <si>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</si>
  <si>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</si>
  <si>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</si>
  <si>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</si>
  <si>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</si>
  <si>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</si>
  <si>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</si>
  <si>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</si>
  <si>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</si>
  <si>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</si>
  <si>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</si>
  <si>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</si>
  <si>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</si>
  <si>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</si>
  <si>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</si>
  <si>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</si>
  <si>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</si>
  <si>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</si>
  <si>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</si>
  <si>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</si>
  <si>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</si>
  <si>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</si>
  <si>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</si>
  <si>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</si>
  <si>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</si>
  <si>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</si>
  <si>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</si>
  <si>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</si>
  <si>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</si>
  <si>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</si>
  <si>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</si>
  <si>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</si>
  <si>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</si>
  <si>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</si>
  <si>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</si>
  <si>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</si>
  <si>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</si>
  <si>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</si>
  <si>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</si>
  <si>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</si>
  <si>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</si>
  <si>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</si>
  <si>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</si>
  <si>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</si>
  <si>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</si>
  <si>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</si>
  <si>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</si>
  <si>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</si>
  <si>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</si>
  <si>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</si>
  <si>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</si>
  <si>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</si>
  <si>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</si>
  <si>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</si>
  <si>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</si>
  <si>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</si>
  <si>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</si>
  <si>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</si>
  <si>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</si>
  <si>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</si>
  <si>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</si>
  <si>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</si>
  <si>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</si>
  <si>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</si>
  <si>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</si>
  <si>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</si>
  <si>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</si>
  <si>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</si>
  <si>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</si>
  <si>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</si>
  <si>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</si>
  <si>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</si>
  <si>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</si>
  <si>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</si>
  <si>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</si>
  <si>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</si>
  <si>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</si>
  <si>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</si>
  <si>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</si>
  <si>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</si>
  <si>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</si>
  <si>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</si>
  <si>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</si>
  <si>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</si>
  <si>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</si>
  <si>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</si>
  <si>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</si>
  <si>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</si>
  <si>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</si>
  <si>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</si>
  <si>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</si>
  <si>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</si>
  <si>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</si>
  <si>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</si>
  <si>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</si>
  <si>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</si>
  <si>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</si>
  <si>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</si>
  <si>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</si>
  <si>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</si>
  <si>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</si>
  <si>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</si>
  <si>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</si>
  <si>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</si>
  <si>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</si>
  <si>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</si>
  <si>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</si>
  <si>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</si>
  <si>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</si>
  <si>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</si>
  <si>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</si>
  <si>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</si>
  <si>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</si>
  <si>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</si>
  <si>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</si>
  <si>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</si>
  <si>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</si>
  <si>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</si>
  <si>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</si>
  <si>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</si>
  <si>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</si>
  <si>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</si>
  <si>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</si>
  <si>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</si>
  <si>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</si>
  <si>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</si>
  <si>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</si>
  <si>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</si>
  <si>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</si>
  <si>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</si>
  <si>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</si>
  <si>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</si>
  <si>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</si>
  <si>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</si>
  <si>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</si>
  <si>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</si>
  <si>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</si>
  <si>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</si>
  <si>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</si>
  <si>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</si>
  <si>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</si>
  <si>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</si>
  <si>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</si>
  <si>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</si>
  <si>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</si>
  <si>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</si>
  <si>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</si>
  <si>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</si>
  <si>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</si>
  <si>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</si>
  <si>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</si>
  <si>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</si>
  <si>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</si>
  <si>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</si>
  <si>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</si>
  <si>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</si>
  <si>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</si>
  <si>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</si>
  <si>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</si>
  <si>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</si>
  <si>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</si>
  <si>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</si>
  <si>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</si>
  <si>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</si>
  <si>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</si>
  <si>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</si>
  <si>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</si>
  <si>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</si>
  <si>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</si>
  <si>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</si>
  <si>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</si>
  <si>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</si>
  <si>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</si>
  <si>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</si>
  <si>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</si>
  <si>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</si>
  <si>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</si>
  <si>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</si>
  <si>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</si>
  <si>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</si>
  <si>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</si>
  <si>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</si>
  <si>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</si>
  <si>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</si>
  <si>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</si>
  <si>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</si>
  <si>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</si>
  <si>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</si>
  <si>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</si>
  <si>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</si>
  <si>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</si>
  <si>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</si>
  <si>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</si>
  <si>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</si>
  <si>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</si>
  <si>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</si>
  <si>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</si>
  <si>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</si>
  <si>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</si>
  <si>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</si>
  <si>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</si>
  <si>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</si>
  <si>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</si>
  <si>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</si>
  <si>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</si>
  <si>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</si>
  <si>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</si>
  <si>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</si>
  <si>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</si>
  <si>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</si>
  <si>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</si>
  <si>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</si>
  <si>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</si>
  <si>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</si>
  <si>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</si>
  <si>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</si>
  <si>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</si>
  <si>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</si>
  <si>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</si>
  <si>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</si>
  <si>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</si>
  <si>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</si>
  <si>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</si>
  <si>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</si>
  <si>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</si>
  <si>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</si>
  <si>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</si>
  <si>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</si>
  <si>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</si>
  <si>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</si>
  <si>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</si>
  <si>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</si>
  <si>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</si>
  <si>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</si>
  <si>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</si>
  <si>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</si>
  <si>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</si>
  <si>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</si>
  <si>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</si>
  <si>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</si>
  <si>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</si>
  <si>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</si>
  <si>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</si>
  <si>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</si>
  <si>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</si>
  <si>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</si>
  <si>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</si>
  <si>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</si>
  <si>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</si>
  <si>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</si>
  <si>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</si>
  <si>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</si>
  <si>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</si>
  <si>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</si>
  <si>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</si>
  <si>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</si>
  <si>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</si>
  <si>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</si>
  <si>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</si>
  <si>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</si>
  <si>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</si>
  <si>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</si>
  <si>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</si>
  <si>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</si>
  <si>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</si>
  <si>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</si>
  <si>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</si>
  <si>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</si>
  <si>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</si>
  <si>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</si>
  <si>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</si>
  <si>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</si>
  <si>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</si>
  <si>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</si>
  <si>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</si>
  <si>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</si>
  <si>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</si>
  <si>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</si>
  <si>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</si>
  <si>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</si>
  <si>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</si>
  <si>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</si>
  <si>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</si>
  <si>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</si>
  <si>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</si>
  <si>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</si>
  <si>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</si>
  <si>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</si>
  <si>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</si>
  <si>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</si>
  <si>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</si>
  <si>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</si>
  <si>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</si>
  <si>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</si>
  <si>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</si>
  <si>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</si>
  <si>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</si>
  <si>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</si>
  <si>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</si>
  <si>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</si>
  <si>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</si>
  <si>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</si>
  <si>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</si>
  <si>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</si>
  <si>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</si>
  <si>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</si>
  <si>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</si>
  <si>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</si>
  <si>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</si>
  <si>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</si>
  <si>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</si>
  <si>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</si>
  <si>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</si>
  <si>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</si>
  <si>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</si>
  <si>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</si>
  <si>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</si>
  <si>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</si>
  <si>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</si>
  <si>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</si>
  <si>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</si>
  <si>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</si>
  <si>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</si>
  <si>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</si>
  <si>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</si>
  <si>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</si>
  <si>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</si>
  <si>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</si>
  <si>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</si>
  <si>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</si>
  <si>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</si>
  <si>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</si>
  <si>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</si>
  <si>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</si>
  <si>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</si>
  <si>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</si>
  <si>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</si>
  <si>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</si>
  <si>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</si>
  <si>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</si>
  <si>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</si>
  <si>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</si>
  <si>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</si>
  <si>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</si>
  <si>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</si>
  <si>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</si>
  <si>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</si>
  <si>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</si>
  <si>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</si>
  <si>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</si>
  <si>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</si>
  <si>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</si>
  <si>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</si>
  <si>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</si>
  <si>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</si>
  <si>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</si>
  <si>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</si>
  <si>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</si>
  <si>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</si>
  <si>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</si>
  <si>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</si>
  <si>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</si>
  <si>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</si>
  <si>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</si>
  <si>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</si>
  <si>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</si>
  <si>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</si>
  <si>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</si>
  <si>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</si>
  <si>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</si>
  <si>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</si>
  <si>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</si>
  <si>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</si>
  <si>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</si>
  <si>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</si>
  <si>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</si>
  <si>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</si>
  <si>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</si>
  <si>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</si>
  <si>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</si>
  <si>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</si>
  <si>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</si>
  <si>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</si>
  <si>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</si>
  <si>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</si>
  <si>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</si>
  <si>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</si>
  <si>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</si>
  <si>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</si>
  <si>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</si>
  <si>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</si>
  <si>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</si>
  <si>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</si>
  <si>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</si>
  <si>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</si>
  <si>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</si>
  <si>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</si>
  <si>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</si>
  <si>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</si>
  <si>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</si>
  <si>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</si>
  <si>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</si>
  <si>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</si>
  <si>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</si>
  <si>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</si>
  <si>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</si>
  <si>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</si>
  <si>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</si>
  <si>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</si>
  <si>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</si>
  <si>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</si>
  <si>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</si>
  <si>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</si>
  <si>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</si>
  <si>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</si>
  <si>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</si>
  <si>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</si>
  <si>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</si>
  <si>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</si>
  <si>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</si>
  <si>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</si>
  <si>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</si>
  <si>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</si>
  <si>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</si>
  <si>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</si>
  <si>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</si>
  <si>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</si>
  <si>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</si>
  <si>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</si>
  <si>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</si>
  <si>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</si>
  <si>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</si>
  <si>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</si>
  <si>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</si>
  <si>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</si>
  <si>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</si>
  <si>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</si>
  <si>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</si>
  <si>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</si>
  <si>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</si>
  <si>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</si>
  <si>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</si>
  <si>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</si>
  <si>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</si>
  <si>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</si>
  <si>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</si>
  <si>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</si>
  <si>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</si>
  <si>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</si>
  <si>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</si>
  <si>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</si>
  <si>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</si>
  <si>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</si>
  <si>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</si>
  <si>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</si>
  <si>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</si>
  <si>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</si>
  <si>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</si>
  <si>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</si>
  <si>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</si>
  <si>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</si>
  <si>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</si>
  <si>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</si>
  <si>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</si>
  <si>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</si>
  <si>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</si>
  <si>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</si>
  <si>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</si>
  <si>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</si>
  <si>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</si>
  <si>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</si>
  <si>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</si>
  <si>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</si>
  <si>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</si>
  <si>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</si>
  <si>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</si>
  <si>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</si>
  <si>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</si>
  <si>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</si>
  <si>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</si>
  <si>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</si>
  <si>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</si>
  <si>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</si>
  <si>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</si>
  <si>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</si>
  <si>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</si>
  <si>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</si>
  <si>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</si>
  <si>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</si>
  <si>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</si>
  <si>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</si>
  <si>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</si>
  <si>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</si>
  <si>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</si>
  <si>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</si>
  <si>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</si>
  <si>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</si>
  <si>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</si>
  <si>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</si>
  <si>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</si>
  <si>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</si>
  <si>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</si>
  <si>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</si>
  <si>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</si>
  <si>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</si>
  <si>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</si>
  <si>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</si>
  <si>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</si>
  <si>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</si>
  <si>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</si>
  <si>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</si>
  <si>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</si>
  <si>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</si>
  <si>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</si>
  <si>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</si>
  <si>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</si>
  <si>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</si>
  <si>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</si>
  <si>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</si>
  <si>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</si>
  <si>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</si>
  <si>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</si>
  <si>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</si>
  <si>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</si>
  <si>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</si>
  <si>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</si>
  <si>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</si>
  <si>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</si>
  <si>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</si>
  <si>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</si>
  <si>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</si>
  <si>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</si>
  <si>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</si>
  <si>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</si>
  <si>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</si>
  <si>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</si>
  <si>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</si>
  <si>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</si>
  <si>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</si>
  <si>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</si>
  <si>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</si>
  <si>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</si>
  <si>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</si>
  <si>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</si>
  <si>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</si>
  <si>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</si>
  <si>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</si>
  <si>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</si>
  <si>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</si>
  <si>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</si>
  <si>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</si>
  <si>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</si>
  <si>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</si>
  <si>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</si>
  <si>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</si>
  <si>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</si>
  <si>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</si>
  <si>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</si>
  <si>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</si>
  <si>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</si>
  <si>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</si>
  <si>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</si>
  <si>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</si>
  <si>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</si>
  <si>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</si>
  <si>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</si>
  <si>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</si>
  <si>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</si>
  <si>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</si>
  <si>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</si>
  <si>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</si>
  <si>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</si>
  <si>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</si>
  <si>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</si>
  <si>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</si>
  <si>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</si>
  <si>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</si>
  <si>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</si>
  <si>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</si>
  <si>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</si>
  <si>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</si>
  <si>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</si>
  <si>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</si>
  <si>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</si>
  <si>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</si>
  <si>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</si>
  <si>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</si>
  <si>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</si>
  <si>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</si>
  <si>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</si>
  <si>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</si>
  <si>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</si>
  <si>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</si>
  <si>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</si>
  <si>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</si>
  <si>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</si>
  <si>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</si>
  <si>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</si>
  <si>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</si>
  <si>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</si>
  <si>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</si>
  <si>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</si>
  <si>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</si>
  <si>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</si>
  <si>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</si>
  <si>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</si>
  <si>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</si>
  <si>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</si>
  <si>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</si>
  <si>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</si>
  <si>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</si>
  <si>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</si>
  <si>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</si>
  <si>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</si>
  <si>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</si>
  <si>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</si>
  <si>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</si>
  <si>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</si>
  <si>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</si>
  <si>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</si>
  <si>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</si>
  <si>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</si>
  <si>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</si>
  <si>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</si>
  <si>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</si>
  <si>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</si>
  <si>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</si>
  <si>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</si>
  <si>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</si>
  <si>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</si>
  <si>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</si>
  <si>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</si>
  <si>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</si>
  <si>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</si>
  <si>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</si>
  <si>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</si>
  <si>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</si>
  <si>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</si>
  <si>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</si>
  <si>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</si>
  <si>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</si>
  <si>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</si>
  <si>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</si>
  <si>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</si>
  <si>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</si>
  <si>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</si>
  <si>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</si>
  <si>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</si>
  <si>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</si>
  <si>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</si>
  <si>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</si>
  <si>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</si>
  <si>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</si>
  <si>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</si>
  <si>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</si>
  <si>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</si>
  <si>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</si>
  <si>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</si>
  <si>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</si>
  <si>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</si>
  <si>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</si>
  <si>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</si>
  <si>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</si>
  <si>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</si>
  <si>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</si>
  <si>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</si>
  <si>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</si>
  <si>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</si>
  <si>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</si>
  <si>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</si>
  <si>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</si>
  <si>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</si>
  <si>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</si>
  <si>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</si>
  <si>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</si>
  <si>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</si>
  <si>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</si>
  <si>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</si>
  <si>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</si>
  <si>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</si>
  <si>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</si>
  <si>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</si>
  <si>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</si>
  <si>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</si>
  <si>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</si>
  <si>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</si>
  <si>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</si>
  <si>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</si>
  <si>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</si>
  <si>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</si>
  <si>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</si>
  <si>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</si>
  <si>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</si>
  <si>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</si>
  <si>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</si>
  <si>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</si>
  <si>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</si>
  <si>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</si>
  <si>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</si>
  <si>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</si>
  <si>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</si>
  <si>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</si>
  <si>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</si>
  <si>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</si>
  <si>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</si>
  <si>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</si>
  <si>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</si>
  <si>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</si>
  <si>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</si>
  <si>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</si>
  <si>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</si>
  <si>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</si>
  <si>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</si>
  <si>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</si>
  <si>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</si>
  <si>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</si>
  <si>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</si>
  <si>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</si>
  <si>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</si>
  <si>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</si>
  <si>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</si>
  <si>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</si>
  <si>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</si>
  <si>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</si>
  <si>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</si>
  <si>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</si>
  <si>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</si>
  <si>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</si>
  <si>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</si>
  <si>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</si>
  <si>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</si>
  <si>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</si>
  <si>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</si>
  <si>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</si>
  <si>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</si>
  <si>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</si>
  <si>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</si>
  <si>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</si>
  <si>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</si>
  <si>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</si>
  <si>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</si>
  <si>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</si>
  <si>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</si>
  <si>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</si>
  <si>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</si>
  <si>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</si>
  <si>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</si>
  <si>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</si>
  <si>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</si>
  <si>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</si>
  <si>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</si>
  <si>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</si>
  <si>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</si>
  <si>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</si>
  <si>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</si>
  <si>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</si>
  <si>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</si>
  <si>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</si>
  <si>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</si>
  <si>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</si>
  <si>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</si>
  <si>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</si>
  <si>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</si>
  <si>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</si>
  <si>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</si>
  <si>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</si>
  <si>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</si>
  <si>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</si>
  <si>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</si>
  <si>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</si>
  <si>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</si>
  <si>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</si>
  <si>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</si>
  <si>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</si>
  <si>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</si>
  <si>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</si>
  <si>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</si>
  <si>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</si>
  <si>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</si>
  <si>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</si>
  <si>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</si>
  <si>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</si>
  <si>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</si>
  <si>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</si>
  <si>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</si>
  <si>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</si>
  <si>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</si>
  <si>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</si>
  <si>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</si>
  <si>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</si>
  <si>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</si>
  <si>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</si>
  <si>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</si>
  <si>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</si>
  <si>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</si>
  <si>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</si>
  <si>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</si>
  <si>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</si>
  <si>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</si>
  <si>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</si>
  <si>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</si>
  <si>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</si>
  <si>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</si>
  <si>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</si>
  <si>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</si>
  <si>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</si>
  <si>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</si>
  <si>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</si>
  <si>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</si>
  <si>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</si>
  <si>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</si>
  <si>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</si>
  <si>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</si>
  <si>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</si>
  <si>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</si>
  <si>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</si>
  <si>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</si>
  <si>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</si>
  <si>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</si>
  <si>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</si>
  <si>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</si>
  <si>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</si>
  <si>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</si>
  <si>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</si>
  <si>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</si>
  <si>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</si>
  <si>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</si>
  <si>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</si>
  <si>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</si>
  <si>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</si>
  <si>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</si>
  <si>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</si>
  <si>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</si>
  <si>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</si>
  <si>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</si>
  <si>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</si>
  <si>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</si>
  <si>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</si>
  <si>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</si>
  <si>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</si>
  <si>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</si>
  <si>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</si>
  <si>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</si>
  <si>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</si>
  <si>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</si>
  <si>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</si>
  <si>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</si>
  <si>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</si>
  <si>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</si>
  <si>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</si>
  <si>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</si>
  <si>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</si>
  <si>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</si>
  <si>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</si>
  <si>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</si>
  <si>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</si>
  <si>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</si>
  <si>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</si>
  <si>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</si>
  <si>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</si>
  <si>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</si>
  <si>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</si>
  <si>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</si>
  <si>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</si>
  <si>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</si>
  <si>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</si>
  <si>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</si>
  <si>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</si>
  <si>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</si>
  <si>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</si>
  <si>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</si>
  <si>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</si>
  <si>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</si>
  <si>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</si>
  <si>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</si>
  <si>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</si>
  <si>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</si>
  <si>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</si>
  <si>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</si>
  <si>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</si>
  <si>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</si>
  <si>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</si>
  <si>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</si>
  <si>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</si>
  <si>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</si>
  <si>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</si>
  <si>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</si>
  <si>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</si>
  <si>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</si>
  <si>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</si>
  <si>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</si>
  <si>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</si>
  <si>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</si>
  <si>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</si>
  <si>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</si>
  <si>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</si>
  <si>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</si>
  <si>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</si>
  <si>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</si>
  <si>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</si>
  <si>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</si>
  <si>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</si>
  <si>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</si>
  <si>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</si>
  <si>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</si>
  <si>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</si>
  <si>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</si>
  <si>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</si>
  <si>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</si>
  <si>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</si>
  <si>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</si>
  <si>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</si>
  <si>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</si>
  <si>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</si>
  <si>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</si>
  <si>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</si>
  <si>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</si>
  <si>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</si>
  <si>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</si>
  <si>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</si>
  <si>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</si>
  <si>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</si>
  <si>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</si>
  <si>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</si>
  <si>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</si>
  <si>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</si>
  <si>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</si>
  <si>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</si>
  <si>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</si>
  <si>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</si>
  <si>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</si>
  <si>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</si>
  <si>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</si>
  <si>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</si>
  <si>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</si>
  <si>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</si>
  <si>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</si>
  <si>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</si>
  <si>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</si>
  <si>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</si>
  <si>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</si>
  <si>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</si>
  <si>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</si>
  <si>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</si>
  <si>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</si>
  <si>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</si>
  <si>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</si>
  <si>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</si>
  <si>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</si>
  <si>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</si>
  <si>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</si>
  <si>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</si>
  <si>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</si>
  <si>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</si>
  <si>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</si>
  <si>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</si>
  <si>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</si>
  <si>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</si>
  <si>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</si>
  <si>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</si>
  <si>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</si>
  <si>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</si>
  <si>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</si>
  <si>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</si>
  <si>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</si>
  <si>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</si>
  <si>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</si>
  <si>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</si>
  <si>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</si>
  <si>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</si>
  <si>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</si>
  <si>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</si>
  <si>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</si>
  <si>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</si>
  <si>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</si>
  <si>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</si>
  <si>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</si>
  <si>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</si>
  <si>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</si>
  <si>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</si>
  <si>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</si>
  <si>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</si>
  <si>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</si>
  <si>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</si>
  <si>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</si>
  <si>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</si>
  <si>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</si>
  <si>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</si>
  <si>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</si>
  <si>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</si>
  <si>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</si>
  <si>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</si>
  <si>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</si>
  <si>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</si>
  <si>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</si>
  <si>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</si>
  <si>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</si>
  <si>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</si>
  <si>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</si>
  <si>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</si>
  <si>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</si>
  <si>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</si>
  <si>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</si>
  <si>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</si>
  <si>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</si>
  <si>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</si>
  <si>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</si>
  <si>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</si>
  <si>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</si>
  <si>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</si>
  <si>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</si>
  <si>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</si>
  <si>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</si>
  <si>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</si>
  <si>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</si>
  <si>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</si>
  <si>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</si>
  <si>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</si>
  <si>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</si>
  <si>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</si>
  <si>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</si>
  <si>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</si>
  <si>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</si>
  <si>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</si>
  <si>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</si>
  <si>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</si>
  <si>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</si>
  <si>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</si>
  <si>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</si>
  <si>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</si>
  <si>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</si>
  <si>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</si>
  <si>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</si>
  <si>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</si>
  <si>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</si>
  <si>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</si>
  <si>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</si>
  <si>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</si>
  <si>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</si>
  <si>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</si>
  <si>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</si>
  <si>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</si>
  <si>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</si>
  <si>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</si>
  <si>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</si>
  <si>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</si>
  <si>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</si>
  <si>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</si>
  <si>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</si>
  <si>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</si>
  <si>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</si>
  <si>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</si>
  <si>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</si>
  <si>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</si>
  <si>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</si>
  <si>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</si>
  <si>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</si>
  <si>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</si>
  <si>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</si>
  <si>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</si>
  <si>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</si>
  <si>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</si>
  <si>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</si>
  <si>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</si>
  <si>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</si>
  <si>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</si>
  <si>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</si>
  <si>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</si>
  <si>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</si>
  <si>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</si>
  <si>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</si>
  <si>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</si>
  <si>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</si>
  <si>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</si>
  <si>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</si>
  <si>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</si>
  <si>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</si>
  <si>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</si>
  <si>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</si>
  <si>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</si>
  <si>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</si>
  <si>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</si>
  <si>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</si>
  <si>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</si>
  <si>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</si>
  <si>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</si>
  <si>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</si>
  <si>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</si>
  <si>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</si>
  <si>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</si>
  <si>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</si>
  <si>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</si>
  <si>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</si>
  <si>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</si>
  <si>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</si>
  <si>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</si>
  <si>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</si>
  <si>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</si>
  <si>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</si>
  <si>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</si>
  <si>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</si>
  <si>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</si>
  <si>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</si>
  <si>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</si>
  <si>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</si>
  <si>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</si>
  <si>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</si>
  <si>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</si>
  <si>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</si>
  <si>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</si>
  <si>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</si>
  <si>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</si>
  <si>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</si>
  <si>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</si>
  <si>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</si>
  <si>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</si>
  <si>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</si>
  <si>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</si>
  <si>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</si>
  <si>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</si>
  <si>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</si>
  <si>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</si>
  <si>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</si>
  <si>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</si>
  <si>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</si>
  <si>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</si>
  <si>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</si>
  <si>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</si>
  <si>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</si>
  <si>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</si>
  <si>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</si>
  <si>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</si>
  <si>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</si>
  <si>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</si>
  <si>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</si>
  <si>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</si>
  <si>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</si>
  <si>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</si>
  <si>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</si>
  <si>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</si>
  <si>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</si>
  <si>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</si>
  <si>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</si>
  <si>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</si>
  <si>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</si>
  <si>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</si>
  <si>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</si>
  <si>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</si>
  <si>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</si>
  <si>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</si>
  <si>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</si>
  <si>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</si>
  <si>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</si>
  <si>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</si>
  <si>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</si>
  <si>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</si>
  <si>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</si>
  <si>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</si>
  <si>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</si>
  <si>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</si>
  <si>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</si>
  <si>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</si>
  <si>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</si>
  <si>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</si>
  <si>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</si>
  <si>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</si>
  <si>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</si>
  <si>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</si>
  <si>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</si>
  <si>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</si>
  <si>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</si>
  <si>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</si>
  <si>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</si>
  <si>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</si>
  <si>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</si>
  <si>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</si>
  <si>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</si>
  <si>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</si>
  <si>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</si>
  <si>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</si>
  <si>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</si>
  <si>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</si>
  <si>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</si>
  <si>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</si>
  <si>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</si>
  <si>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</si>
  <si>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</si>
  <si>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</si>
  <si>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</si>
  <si>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</si>
  <si>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</si>
  <si>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</si>
  <si>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</si>
  <si>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</si>
  <si>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</si>
  <si>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</si>
  <si>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</si>
  <si>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</si>
  <si>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</si>
  <si>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</si>
  <si>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</si>
  <si>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</si>
  <si>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</si>
  <si>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</si>
  <si>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</si>
  <si>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</si>
  <si>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</si>
  <si>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</si>
  <si>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</si>
  <si>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</si>
  <si>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</si>
  <si>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</si>
  <si>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</si>
  <si>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</si>
  <si>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</si>
  <si>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</si>
  <si>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</si>
  <si>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</si>
  <si>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</si>
  <si>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</si>
  <si>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</si>
  <si>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</si>
  <si>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</si>
  <si>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</si>
  <si>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</si>
  <si>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</si>
  <si>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</si>
  <si>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</si>
  <si>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</si>
  <si>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</si>
  <si>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</si>
  <si>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</si>
  <si>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</si>
  <si>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</si>
  <si>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</si>
  <si>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</si>
  <si>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</si>
  <si>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</si>
  <si>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</si>
  <si>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</si>
  <si>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</si>
  <si>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</si>
  <si>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</si>
  <si>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</si>
  <si>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</si>
  <si>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</si>
  <si>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</si>
  <si>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</si>
  <si>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</si>
  <si>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</si>
  <si>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</si>
  <si>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</si>
  <si>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</si>
  <si>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</si>
  <si>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</si>
  <si>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</si>
  <si>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</si>
  <si>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</si>
  <si>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</si>
  <si>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</si>
  <si>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</si>
  <si>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</si>
  <si>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</si>
  <si>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</si>
  <si>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</si>
  <si>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</si>
  <si>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</si>
  <si>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</si>
  <si>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</si>
  <si>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</si>
  <si>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</si>
  <si>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</si>
  <si>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</si>
  <si>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</si>
  <si>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</si>
  <si>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</si>
  <si>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</si>
  <si>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</si>
  <si>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</si>
  <si>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</si>
  <si>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</si>
  <si>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</si>
  <si>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</si>
  <si>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</si>
  <si>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</si>
  <si>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</si>
  <si>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</si>
  <si>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</si>
  <si>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</si>
  <si>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</si>
  <si>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</si>
  <si>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</si>
  <si>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</si>
  <si>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</si>
  <si>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</si>
  <si>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</si>
  <si>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</si>
  <si>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</si>
  <si>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</si>
  <si>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</si>
  <si>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</si>
  <si>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</si>
  <si>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</si>
  <si>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</si>
  <si>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</si>
  <si>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</si>
  <si>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</si>
  <si>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</si>
  <si>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</si>
  <si>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</si>
  <si>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</si>
  <si>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</si>
  <si>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</si>
  <si>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</si>
  <si>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</si>
  <si>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</si>
  <si>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</si>
  <si>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</si>
  <si>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</si>
  <si>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</si>
  <si>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</si>
  <si>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</si>
  <si>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</si>
  <si>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</si>
  <si>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</si>
  <si>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</si>
  <si>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</si>
  <si>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</si>
  <si>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</si>
  <si>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</si>
  <si>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</si>
  <si>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</si>
  <si>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</si>
  <si>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</si>
  <si>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</si>
  <si>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</si>
  <si>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</si>
  <si>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</si>
  <si>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</si>
  <si>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</si>
  <si>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</si>
  <si>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</si>
  <si>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</si>
  <si>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</si>
  <si>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</si>
  <si>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</si>
  <si>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</si>
  <si>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</si>
  <si>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</si>
  <si>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</si>
  <si>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</si>
  <si>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</si>
  <si>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</si>
  <si>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</si>
  <si>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</si>
  <si>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</si>
  <si>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</si>
  <si>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</si>
  <si>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</si>
  <si>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</si>
  <si>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</si>
  <si>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</si>
  <si>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</si>
  <si>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</si>
  <si>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</si>
  <si>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</si>
  <si>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</si>
  <si>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</si>
  <si>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</si>
  <si>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</si>
  <si>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</si>
  <si>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</si>
  <si>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</si>
  <si>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</si>
  <si>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</si>
  <si>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</si>
  <si>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</si>
  <si>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</si>
  <si>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</si>
  <si>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</si>
  <si>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</si>
  <si>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</si>
  <si>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</si>
  <si>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</si>
  <si>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</si>
  <si>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</si>
  <si>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</si>
  <si>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</si>
  <si>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</si>
  <si>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</si>
  <si>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</si>
  <si>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</si>
  <si>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</si>
  <si>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</si>
  <si>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</si>
  <si>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</si>
  <si>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</si>
  <si>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</si>
  <si>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</si>
  <si>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</si>
  <si>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</si>
  <si>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</si>
  <si>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</si>
  <si>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</si>
  <si>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</si>
  <si>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</si>
  <si>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</si>
  <si>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</si>
  <si>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</si>
  <si>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</si>
  <si>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</si>
  <si>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</si>
  <si>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</si>
  <si>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</si>
  <si>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</si>
  <si>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</si>
  <si>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</si>
  <si>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</si>
  <si>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</si>
  <si>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</si>
  <si>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</si>
  <si>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</si>
  <si>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</si>
  <si>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</si>
  <si>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</si>
  <si>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</si>
  <si>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</si>
  <si>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</si>
  <si>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</si>
  <si>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</si>
  <si>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</si>
  <si>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</si>
  <si>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</si>
  <si>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</si>
  <si>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</si>
  <si>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</si>
  <si>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</si>
  <si>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</si>
  <si>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</si>
  <si>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</si>
  <si>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</si>
  <si>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</si>
  <si>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</si>
  <si>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</si>
  <si>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</si>
  <si>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</si>
  <si>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</si>
  <si>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</si>
  <si>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</si>
  <si>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</si>
  <si>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</si>
  <si>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</si>
  <si>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</si>
  <si>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</si>
  <si>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</si>
  <si>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</si>
  <si>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</si>
  <si>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</si>
  <si>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</si>
  <si>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</si>
  <si>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</si>
  <si>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</si>
  <si>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</si>
  <si>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</si>
  <si>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</si>
  <si>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</si>
  <si>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</si>
  <si>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</si>
  <si>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</si>
  <si>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</si>
  <si>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</si>
  <si>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</si>
  <si>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</si>
  <si>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</si>
  <si>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</si>
  <si>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</si>
  <si>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</si>
  <si>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</si>
  <si>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</si>
  <si>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</si>
  <si>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</si>
  <si>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</si>
  <si>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</si>
  <si>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</si>
  <si>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</si>
  <si>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</si>
  <si>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</si>
  <si>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</si>
  <si>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</si>
  <si>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</si>
  <si>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</si>
  <si>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</si>
  <si>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</si>
  <si>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</si>
  <si>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</si>
  <si>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</si>
  <si>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</si>
  <si>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</si>
  <si>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</si>
  <si>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</si>
  <si>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</si>
  <si>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</si>
  <si>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</si>
  <si>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</si>
  <si>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</si>
  <si>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</si>
  <si>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</si>
  <si>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</si>
  <si>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</si>
  <si>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</si>
  <si>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</si>
  <si>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</si>
  <si>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</si>
  <si>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</si>
  <si>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</si>
  <si>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</si>
  <si>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</si>
  <si>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</si>
  <si>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</si>
  <si>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</si>
  <si>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</si>
  <si>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</si>
  <si>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</si>
  <si>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</si>
  <si>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</si>
  <si>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</si>
  <si>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</si>
  <si>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</si>
  <si>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</si>
  <si>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</si>
  <si>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</si>
  <si>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</si>
  <si>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</si>
  <si>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</si>
  <si>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</si>
  <si>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</si>
  <si>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</si>
  <si>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</si>
  <si>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</si>
  <si>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</si>
  <si>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</si>
  <si>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</si>
  <si>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</si>
  <si>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</si>
  <si>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</si>
  <si>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</si>
  <si>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</si>
  <si>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</si>
  <si>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</si>
  <si>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</si>
  <si>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</si>
  <si>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</si>
  <si>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</si>
  <si>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</si>
  <si>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</si>
  <si>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</si>
  <si>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</si>
  <si>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</si>
  <si>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</si>
  <si>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</si>
  <si>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</si>
  <si>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</si>
  <si>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</si>
  <si>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</si>
  <si>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</si>
  <si>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</si>
  <si>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</si>
  <si>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</si>
  <si>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</si>
  <si>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</si>
  <si>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</si>
  <si>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</si>
  <si>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</si>
  <si>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</si>
  <si>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</si>
  <si>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</si>
  <si>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</si>
  <si>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</si>
  <si>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</si>
  <si>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</si>
  <si>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</si>
  <si>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</si>
  <si>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</si>
  <si>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</si>
  <si>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</si>
  <si>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</si>
  <si>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</si>
  <si>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</si>
  <si>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</si>
  <si>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</si>
  <si>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</si>
  <si>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</si>
  <si>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</si>
  <si>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</si>
  <si>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</si>
  <si>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</si>
  <si>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</si>
  <si>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</si>
  <si>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</si>
  <si>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</si>
  <si>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</si>
  <si>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</si>
  <si>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</si>
  <si>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</si>
  <si>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</si>
  <si>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</si>
  <si>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</si>
  <si>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</si>
  <si>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</si>
  <si>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</si>
  <si>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</si>
  <si>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</si>
  <si>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</si>
  <si>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</si>
  <si>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</si>
  <si>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</si>
  <si>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</si>
  <si>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</si>
  <si>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</si>
  <si>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</si>
  <si>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</si>
  <si>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</si>
  <si>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</si>
  <si>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</si>
  <si>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</si>
  <si>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</si>
  <si>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</si>
  <si>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</si>
  <si>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</si>
  <si>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</si>
  <si>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</si>
  <si>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</si>
  <si>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</si>
  <si>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</si>
  <si>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</si>
  <si>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</si>
  <si>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</si>
  <si>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</si>
  <si>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</si>
  <si>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</si>
  <si>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</si>
  <si>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</si>
  <si>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</si>
  <si>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</si>
  <si>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</si>
  <si>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</si>
  <si>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</si>
  <si>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</si>
  <si>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</si>
  <si>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</si>
  <si>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</si>
  <si>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</si>
  <si>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</si>
  <si>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</si>
  <si>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</si>
  <si>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</si>
  <si>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</si>
  <si>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</si>
  <si>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</si>
  <si>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</si>
  <si>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</si>
  <si>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</si>
  <si>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</si>
  <si>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</si>
  <si>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</si>
  <si>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</si>
  <si>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</si>
  <si>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</si>
  <si>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</si>
  <si>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</si>
  <si>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</si>
  <si>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</si>
  <si>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</si>
  <si>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</si>
  <si>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</si>
  <si>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</si>
  <si>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</si>
  <si>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</si>
  <si>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</si>
  <si>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</si>
  <si>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</si>
  <si>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</si>
  <si>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</si>
  <si>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</si>
  <si>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</si>
  <si>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</si>
  <si>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</si>
  <si>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</si>
  <si>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</si>
  <si>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</si>
  <si>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</si>
  <si>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</si>
  <si>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</si>
  <si>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</si>
  <si>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</si>
  <si>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</si>
  <si>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</si>
  <si>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</si>
  <si>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</si>
  <si>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</si>
  <si>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</si>
  <si>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</si>
  <si>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</si>
  <si>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</si>
  <si>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</si>
  <si>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</si>
  <si>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</si>
  <si>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</si>
  <si>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</si>
  <si>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</si>
  <si>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</si>
  <si>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</si>
  <si>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</si>
  <si>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</si>
  <si>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</si>
  <si>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</si>
  <si>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</si>
  <si>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</si>
  <si>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</si>
  <si>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</si>
  <si>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</si>
  <si>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</si>
  <si>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</si>
  <si>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</si>
  <si>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</si>
  <si>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</si>
  <si>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</si>
  <si>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</si>
  <si>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</si>
  <si>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</si>
  <si>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</si>
  <si>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</si>
  <si>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</si>
  <si>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</si>
  <si>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</si>
  <si>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</si>
  <si>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</si>
  <si>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</si>
  <si>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</si>
  <si>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</si>
  <si>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</si>
  <si>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</si>
  <si>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</si>
  <si>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</si>
  <si>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</si>
  <si>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</si>
  <si>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</si>
  <si>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</si>
  <si>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</si>
  <si>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</si>
  <si>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</si>
  <si>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</si>
  <si>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</si>
  <si>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</si>
  <si>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</si>
  <si>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</si>
  <si>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</si>
  <si>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</si>
  <si>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</si>
  <si>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</si>
  <si>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</si>
  <si>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</si>
  <si>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</si>
  <si>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</si>
  <si>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</si>
  <si>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</si>
  <si>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</si>
  <si>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</si>
  <si>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</si>
  <si>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</si>
  <si>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</si>
  <si>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</si>
  <si>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</si>
  <si>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</si>
  <si>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</si>
  <si>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</si>
  <si>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</si>
  <si>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</si>
  <si>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</si>
  <si>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</si>
  <si>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</si>
  <si>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</si>
  <si>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</si>
  <si>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</si>
  <si>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</si>
  <si>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</si>
  <si>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</si>
  <si>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</si>
  <si>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</si>
  <si>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</si>
  <si>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</si>
  <si>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</si>
  <si>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</si>
  <si>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</si>
  <si>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</si>
  <si>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</si>
  <si>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</si>
  <si>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</si>
  <si>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</si>
  <si>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</si>
  <si>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</si>
  <si>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</si>
  <si>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</si>
  <si>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</si>
  <si>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</si>
  <si>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</si>
  <si>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</si>
  <si>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</si>
  <si>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</si>
  <si>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</si>
  <si>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</si>
  <si>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</si>
  <si>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</si>
  <si>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</si>
  <si>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</si>
  <si>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</si>
  <si>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</si>
  <si>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</si>
  <si>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</si>
  <si>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</si>
  <si>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</si>
  <si>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</si>
  <si>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</si>
  <si>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</si>
  <si>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</si>
  <si>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</si>
  <si>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</si>
  <si>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</si>
  <si>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</si>
  <si>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</si>
  <si>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</si>
  <si>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</si>
  <si>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</si>
  <si>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</si>
  <si>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</si>
  <si>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</si>
  <si>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</si>
  <si>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</si>
  <si>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</si>
  <si>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</si>
  <si>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</si>
  <si>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</si>
  <si>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</si>
  <si>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</si>
  <si>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</si>
  <si>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</si>
  <si>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</si>
  <si>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</si>
  <si>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</si>
  <si>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</si>
  <si>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</si>
  <si>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</si>
  <si>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</si>
  <si>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</si>
  <si>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</si>
  <si>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</si>
  <si>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</si>
  <si>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</si>
  <si>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</si>
  <si>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</si>
  <si>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</si>
  <si>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</si>
  <si>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</si>
  <si>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</si>
  <si>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</si>
  <si>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</si>
  <si>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</si>
  <si>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</si>
  <si>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</si>
  <si>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</si>
  <si>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</si>
  <si>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</si>
  <si>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</si>
  <si>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</si>
  <si>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</si>
  <si>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</si>
  <si>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</si>
  <si>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</si>
  <si>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</si>
  <si>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</si>
  <si>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</si>
  <si>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</si>
  <si>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</si>
  <si>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</si>
  <si>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</si>
  <si>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</si>
  <si>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</si>
  <si>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</si>
  <si>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</si>
  <si>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</si>
  <si>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</si>
  <si>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</si>
  <si>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</si>
  <si>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</si>
  <si>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</si>
  <si>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</si>
  <si>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</si>
  <si>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</si>
  <si>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</si>
  <si>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</si>
  <si>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</si>
  <si>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</si>
  <si>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</si>
  <si>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</si>
  <si>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</si>
  <si>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</si>
  <si>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</si>
  <si>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</si>
  <si>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</si>
  <si>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</si>
  <si>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</si>
  <si>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</si>
  <si>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</si>
  <si>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</si>
  <si>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</si>
  <si>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</si>
  <si>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</si>
  <si>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</si>
  <si>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</si>
  <si>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</si>
  <si>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</si>
  <si>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</si>
  <si>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</si>
  <si>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</si>
  <si>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</si>
  <si>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</si>
  <si>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</si>
  <si>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</si>
  <si>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</si>
  <si>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</si>
  <si>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</si>
  <si>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</si>
  <si>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</si>
  <si>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</si>
  <si>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</si>
  <si>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</si>
  <si>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</si>
  <si>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</si>
  <si>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</si>
  <si>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</si>
  <si>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</si>
  <si>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</si>
  <si>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</si>
  <si>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</si>
  <si>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</si>
  <si>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</si>
  <si>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</si>
  <si>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</si>
  <si>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</si>
  <si>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</si>
  <si>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</si>
  <si>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</si>
  <si>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</si>
  <si>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</si>
  <si>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</si>
  <si>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</si>
  <si>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</si>
  <si>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</si>
  <si>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</si>
  <si>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</si>
  <si>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</si>
  <si>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</si>
  <si>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</si>
  <si>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</si>
  <si>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</si>
  <si>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</si>
  <si>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</si>
  <si>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</si>
  <si>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</si>
  <si>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</si>
  <si>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</si>
  <si>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</si>
  <si>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</si>
  <si>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</si>
  <si>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</si>
  <si>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</si>
  <si>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</si>
  <si>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</si>
  <si>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</si>
  <si>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</si>
  <si>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</si>
  <si>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</si>
  <si>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</si>
  <si>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</si>
  <si>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</si>
  <si>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</si>
  <si>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</si>
  <si>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</si>
  <si>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</si>
  <si>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</si>
  <si>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</si>
  <si>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</si>
  <si>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</si>
  <si>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</si>
  <si>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</si>
  <si>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</si>
  <si>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</si>
  <si>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</si>
  <si>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</si>
  <si>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</si>
  <si>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</si>
  <si>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</si>
  <si>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</si>
  <si>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</si>
  <si>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</si>
  <si>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</si>
  <si>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</si>
  <si>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</si>
  <si>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</si>
  <si>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</si>
  <si>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</si>
  <si>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</si>
  <si>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</si>
  <si>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</si>
  <si>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</si>
  <si>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</si>
  <si>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</si>
  <si>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</si>
  <si>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</si>
  <si>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</si>
  <si>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</si>
  <si>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</si>
  <si>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</si>
  <si>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</si>
  <si>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</si>
  <si>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</si>
  <si>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</si>
  <si>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</si>
  <si>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</si>
  <si>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</si>
  <si>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</si>
  <si>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</si>
  <si>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</si>
  <si>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</si>
  <si>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</si>
  <si>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</si>
  <si>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</si>
  <si>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</si>
  <si>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</si>
  <si>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</si>
  <si>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</si>
  <si>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</si>
  <si>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</si>
  <si>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</si>
  <si>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</si>
  <si>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</si>
  <si>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</si>
  <si>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</si>
  <si>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</si>
  <si>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</si>
  <si>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</si>
  <si>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</si>
  <si>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</si>
  <si>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</si>
  <si>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</si>
  <si>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</si>
  <si>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</si>
  <si>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</si>
  <si>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</si>
  <si>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</si>
  <si>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</si>
  <si>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</si>
  <si>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</si>
  <si>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</si>
  <si>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</si>
  <si>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</si>
  <si>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</si>
  <si>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</si>
  <si>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</si>
  <si>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</si>
  <si>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</si>
  <si>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</si>
  <si>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</si>
  <si>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</si>
  <si>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</si>
  <si>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</si>
  <si>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</si>
  <si>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</si>
  <si>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</si>
  <si>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</si>
  <si>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</si>
  <si>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</si>
  <si>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</si>
  <si>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</si>
  <si>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</si>
  <si>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</si>
  <si>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</si>
  <si>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</si>
  <si>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</si>
  <si>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</si>
  <si>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</si>
  <si>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</si>
  <si>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</si>
  <si>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</si>
  <si>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</si>
  <si>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</si>
  <si>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</si>
  <si>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</si>
  <si>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</si>
  <si>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</si>
  <si>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</si>
  <si>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</si>
  <si>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</si>
  <si>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</si>
  <si>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</si>
  <si>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</si>
  <si>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</si>
  <si>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</si>
  <si>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</si>
  <si>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</si>
  <si>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</si>
  <si>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</si>
  <si>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</si>
  <si>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</si>
  <si>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</si>
  <si>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</si>
  <si>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</si>
  <si>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</si>
  <si>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</si>
  <si>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</si>
  <si>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</si>
  <si>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</si>
  <si>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</si>
  <si>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</si>
  <si>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</si>
  <si>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</si>
  <si>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</si>
  <si>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</si>
  <si>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</si>
  <si>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</si>
  <si>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</si>
  <si>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</si>
  <si>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</si>
  <si>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</si>
  <si>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</si>
  <si>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</si>
  <si>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</si>
  <si>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</si>
  <si>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</si>
  <si>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</si>
  <si>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</si>
  <si>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</si>
  <si>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</si>
  <si>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</si>
  <si>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</si>
  <si>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</si>
  <si>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</si>
  <si>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</si>
  <si>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</si>
  <si>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</si>
  <si>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</si>
  <si>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</si>
  <si>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</si>
  <si>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</si>
  <si>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</si>
  <si>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</si>
  <si>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</si>
  <si>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</si>
  <si>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</si>
  <si>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</si>
  <si>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</si>
  <si>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</si>
  <si>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</si>
  <si>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</si>
  <si>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</si>
  <si>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</si>
  <si>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</si>
  <si>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</si>
  <si>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</si>
  <si>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</si>
  <si>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</si>
  <si>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</si>
  <si>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</si>
  <si>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</si>
  <si>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</si>
  <si>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</si>
  <si>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</si>
  <si>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</si>
  <si>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</si>
  <si>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</si>
  <si>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</si>
  <si>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</si>
  <si>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</si>
  <si>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</si>
  <si>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</si>
  <si>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</si>
  <si>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</si>
  <si>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</si>
  <si>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</si>
  <si>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</si>
  <si>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</si>
  <si>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</si>
  <si>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</si>
  <si>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</si>
  <si>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</si>
  <si>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</si>
  <si>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</si>
  <si>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</si>
  <si>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</si>
  <si>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</si>
  <si>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</si>
  <si>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</si>
  <si>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</si>
  <si>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</si>
  <si>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</si>
  <si>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</si>
  <si>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</si>
  <si>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</si>
  <si>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</si>
  <si>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</si>
  <si>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</si>
  <si>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</si>
  <si>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</si>
  <si>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</si>
  <si>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</si>
  <si>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</si>
  <si>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</si>
  <si>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</si>
  <si>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</si>
  <si>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</si>
  <si>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</si>
  <si>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</si>
  <si>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</si>
  <si>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</si>
  <si>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</si>
  <si>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</si>
  <si>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</si>
  <si>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</si>
  <si>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</si>
  <si>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</si>
  <si>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</si>
  <si>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</si>
  <si>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</si>
  <si>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</si>
  <si>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</si>
  <si>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</si>
  <si>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</si>
  <si>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</si>
  <si>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</si>
  <si>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</si>
  <si>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</si>
  <si>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</si>
  <si>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</si>
  <si>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</si>
  <si>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</si>
  <si>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</si>
  <si>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</si>
  <si>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</si>
  <si>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</si>
  <si>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</si>
  <si>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</si>
  <si>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</si>
  <si>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</si>
  <si>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</si>
  <si>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</si>
  <si>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</si>
  <si>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</si>
  <si>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</si>
  <si>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</si>
  <si>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</si>
  <si>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</si>
  <si>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</si>
  <si>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</si>
  <si>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</si>
  <si>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</si>
  <si>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</si>
  <si>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</si>
  <si>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</si>
  <si>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</si>
  <si>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</si>
  <si>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</si>
  <si>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</si>
  <si>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</si>
  <si>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</si>
  <si>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</si>
  <si>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</si>
  <si>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</si>
  <si>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</si>
  <si>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</si>
  <si>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</si>
  <si>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</si>
  <si>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</si>
  <si>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</si>
  <si>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</si>
  <si>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</si>
  <si>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</si>
  <si>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</si>
  <si>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</si>
  <si>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</si>
  <si>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</si>
  <si>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</si>
  <si>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</si>
  <si>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</si>
  <si>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</si>
  <si>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</si>
  <si>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</si>
  <si>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</si>
  <si>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</si>
  <si>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</si>
  <si>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</si>
  <si>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</si>
  <si>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</si>
  <si>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</si>
  <si>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</si>
  <si>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</si>
  <si>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</si>
  <si>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</si>
  <si>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</si>
  <si>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</si>
  <si>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</si>
  <si>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</si>
  <si>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</si>
  <si>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</si>
  <si>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</si>
  <si>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</si>
  <si>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</si>
  <si>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</si>
  <si>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</si>
  <si>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</si>
  <si>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</si>
  <si>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</si>
  <si>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</si>
  <si>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</si>
  <si>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</si>
  <si>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</si>
  <si>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</si>
  <si>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</si>
  <si>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</si>
  <si>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</si>
  <si>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</si>
  <si>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</si>
  <si>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</si>
  <si>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</si>
  <si>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</si>
  <si>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</si>
  <si>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</si>
  <si>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</si>
  <si>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</si>
  <si>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</si>
  <si>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</si>
  <si>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</si>
  <si>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</si>
  <si>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</si>
  <si>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</si>
  <si>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</si>
  <si>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</si>
  <si>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</si>
  <si>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</si>
  <si>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</si>
  <si>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</si>
  <si>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</si>
  <si>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</si>
  <si>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</si>
  <si>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</si>
  <si>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</si>
  <si>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</si>
  <si>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</si>
  <si>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</si>
  <si>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</si>
  <si>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</si>
  <si>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</si>
  <si>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</si>
  <si>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</si>
  <si>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</si>
  <si>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</si>
  <si>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</si>
  <si>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</si>
  <si>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</si>
  <si>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</si>
  <si>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</si>
  <si>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</si>
  <si>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</si>
  <si>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</si>
  <si>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</si>
  <si>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</si>
  <si>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</si>
  <si>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</si>
  <si>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</si>
  <si>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</si>
  <si>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</si>
  <si>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</si>
  <si>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</si>
  <si>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</si>
  <si>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</si>
  <si>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</si>
  <si>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</si>
  <si>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</si>
  <si>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</si>
  <si>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</si>
  <si>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</si>
  <si>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</si>
  <si>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</si>
  <si>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</si>
  <si>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</si>
  <si>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</si>
  <si>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</si>
  <si>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</si>
  <si>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</si>
  <si>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</si>
  <si>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</si>
  <si>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</si>
  <si>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</si>
  <si>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</si>
  <si>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</si>
  <si>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</si>
  <si>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</si>
  <si>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</si>
  <si>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</si>
  <si>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</si>
  <si>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</si>
  <si>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</si>
  <si>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</si>
  <si>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</si>
  <si>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</si>
  <si>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</si>
  <si>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</si>
  <si>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</si>
  <si>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</si>
  <si>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</si>
  <si>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</si>
  <si>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</si>
  <si>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</si>
  <si>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</si>
  <si>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</si>
  <si>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</si>
  <si>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</si>
  <si>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</si>
  <si>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</si>
  <si>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</si>
  <si>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</si>
  <si>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</si>
  <si>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</si>
  <si>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</si>
  <si>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</si>
  <si>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</si>
  <si>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</si>
  <si>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</si>
  <si>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</si>
  <si>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</si>
  <si>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</si>
  <si>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</si>
  <si>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</si>
  <si>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</si>
  <si>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</si>
  <si>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</si>
  <si>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</si>
  <si>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</si>
  <si>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</si>
  <si>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</si>
  <si>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</si>
  <si>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</si>
  <si>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</si>
  <si>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</si>
  <si>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</si>
  <si>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</si>
  <si>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</si>
  <si>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</si>
  <si>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</si>
  <si>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</si>
  <si>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</si>
  <si>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</si>
  <si>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</si>
  <si>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</si>
  <si>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</si>
  <si>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</si>
  <si>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</si>
  <si>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</si>
  <si>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</si>
  <si>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</si>
  <si>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</si>
  <si>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</si>
  <si>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</si>
  <si>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</si>
  <si>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</si>
  <si>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</si>
  <si>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</si>
  <si>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</si>
  <si>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</si>
  <si>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</si>
  <si>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</si>
  <si>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</si>
  <si>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</si>
  <si>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</si>
  <si>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</si>
  <si>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</si>
  <si>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</si>
  <si>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</si>
  <si>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</si>
  <si>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</si>
  <si>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</si>
  <si>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</si>
  <si>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</si>
  <si>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</si>
  <si>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</si>
  <si>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</si>
  <si>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</si>
  <si>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</si>
  <si>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</si>
  <si>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</si>
  <si>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</si>
  <si>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</si>
  <si>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</si>
  <si>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</si>
  <si>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</si>
  <si>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</si>
  <si>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</si>
  <si>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</si>
  <si>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</si>
  <si>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</si>
  <si>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</si>
  <si>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</si>
  <si>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</si>
  <si>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</si>
  <si>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</si>
  <si>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</si>
  <si>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</si>
  <si>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</si>
  <si>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</si>
  <si>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</si>
  <si>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</si>
  <si>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</si>
  <si>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</si>
  <si>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</si>
  <si>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</si>
  <si>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</si>
  <si>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</si>
  <si>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</si>
  <si>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</si>
  <si>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</si>
  <si>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</si>
  <si>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</si>
  <si>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</si>
  <si>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</si>
  <si>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</si>
  <si>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</si>
  <si>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</si>
  <si>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</si>
  <si>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</si>
  <si>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</si>
  <si>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</si>
  <si>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</si>
  <si>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</si>
  <si>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</si>
  <si>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</si>
  <si>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</si>
  <si>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</si>
  <si>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</si>
  <si>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</si>
  <si>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</si>
  <si>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</si>
  <si>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</si>
  <si>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</si>
  <si>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</si>
  <si>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</si>
  <si>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</si>
  <si>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</si>
  <si>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</si>
  <si>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</si>
  <si>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</si>
  <si>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</si>
  <si>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</si>
  <si>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</si>
  <si>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</si>
  <si>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</si>
  <si>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</si>
  <si>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</si>
  <si>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</si>
  <si>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</si>
  <si>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</si>
  <si>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</si>
  <si>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</si>
  <si>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</si>
  <si>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</si>
  <si>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</si>
  <si>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</si>
  <si>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</si>
  <si>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</si>
  <si>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</si>
  <si>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</si>
  <si>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</si>
  <si>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</si>
  <si>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</si>
  <si>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</si>
  <si>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</si>
  <si>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</si>
  <si>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</si>
  <si>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</si>
  <si>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</si>
  <si>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</si>
  <si>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</si>
  <si>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</si>
  <si>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</si>
  <si>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</si>
  <si>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</si>
  <si>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</si>
  <si>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</si>
  <si>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</si>
  <si>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</si>
  <si>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</si>
  <si>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</si>
  <si>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</si>
  <si>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</si>
  <si>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</si>
  <si>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</si>
  <si>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</si>
  <si>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</si>
  <si>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</si>
  <si>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</si>
  <si>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</si>
  <si>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</si>
  <si>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</si>
  <si>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</si>
  <si>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</si>
  <si>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</si>
  <si>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</si>
  <si>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</si>
  <si>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</si>
  <si>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</si>
  <si>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</si>
  <si>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</si>
  <si>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</si>
  <si>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</si>
  <si>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</si>
  <si>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</si>
  <si>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</si>
  <si>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</si>
  <si>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</si>
  <si>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</si>
  <si>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</si>
  <si>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</si>
  <si>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</si>
  <si>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</si>
  <si>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</si>
  <si>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</si>
  <si>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</si>
  <si>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</si>
  <si>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</si>
  <si>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</si>
  <si>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</si>
  <si>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</si>
  <si>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</si>
  <si>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</si>
  <si>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</si>
  <si>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</si>
  <si>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</si>
  <si>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</si>
  <si>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</si>
  <si>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</si>
  <si>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</si>
  <si>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</si>
  <si>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</si>
  <si>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</si>
  <si>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</si>
  <si>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</si>
  <si>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</si>
  <si>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</si>
  <si>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</si>
  <si>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</si>
  <si>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</si>
  <si>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</si>
  <si>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</si>
  <si>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</si>
  <si>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</si>
  <si>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</si>
  <si>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</si>
  <si>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</si>
  <si>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</si>
  <si>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</si>
  <si>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</si>
  <si>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</si>
  <si>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</si>
  <si>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</si>
  <si>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</si>
  <si>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</si>
  <si>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</si>
  <si>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</si>
  <si>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</si>
  <si>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</si>
  <si>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</si>
  <si>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</si>
  <si>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</si>
  <si>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</si>
  <si>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</si>
  <si>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</si>
  <si>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</si>
  <si>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</si>
  <si>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</si>
  <si>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</si>
  <si>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</si>
  <si>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</si>
  <si>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</si>
  <si>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</si>
  <si>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</si>
  <si>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</si>
  <si>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</si>
  <si>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</si>
  <si>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</si>
  <si>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</si>
  <si>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</si>
  <si>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</si>
  <si>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</si>
  <si>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</si>
  <si>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</si>
  <si>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</si>
  <si>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</si>
  <si>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</si>
  <si>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</si>
  <si>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</si>
  <si>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</si>
  <si>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</si>
  <si>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</si>
  <si>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</si>
  <si>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</si>
  <si>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</si>
  <si>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</si>
  <si>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</si>
  <si>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</si>
  <si>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</si>
  <si>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</si>
  <si>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</si>
  <si>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</si>
  <si>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</si>
  <si>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</si>
  <si>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</si>
  <si>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</si>
  <si>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</si>
  <si>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</si>
  <si>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</si>
  <si>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</si>
  <si>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</si>
  <si>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</si>
  <si>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</si>
  <si>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</si>
  <si>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</si>
  <si>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</si>
  <si>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</si>
  <si>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</si>
  <si>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</si>
  <si>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</si>
  <si>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</si>
  <si>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</si>
  <si>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</si>
  <si>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</si>
  <si>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</si>
  <si>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</si>
  <si>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</si>
  <si>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</si>
  <si>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</si>
  <si>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</si>
  <si>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</si>
  <si>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</si>
  <si>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</si>
  <si>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</si>
  <si>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</si>
  <si>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</si>
  <si>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</si>
  <si>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</si>
  <si>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</si>
  <si>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</si>
  <si>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</si>
  <si>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</si>
  <si>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</si>
  <si>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</si>
  <si>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</si>
  <si>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</si>
  <si>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</si>
  <si>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</si>
  <si>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</si>
  <si>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</si>
  <si>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</si>
  <si>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</si>
  <si>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</si>
  <si>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</si>
  <si>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</si>
  <si>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</si>
  <si>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</si>
  <si>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</si>
  <si>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</si>
  <si>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</si>
  <si>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</si>
  <si>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</si>
  <si>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</si>
  <si>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</si>
  <si>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</si>
  <si>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</si>
  <si>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</si>
  <si>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</si>
  <si>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</si>
  <si>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</si>
  <si>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</si>
  <si>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</si>
  <si>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</si>
  <si>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</si>
  <si>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</si>
  <si>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</si>
  <si>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</si>
  <si>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</si>
  <si>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</si>
  <si>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</si>
  <si>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</si>
  <si>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</si>
  <si>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</si>
  <si>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</si>
  <si>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</si>
  <si>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</si>
  <si>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</si>
  <si>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</si>
  <si>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</si>
  <si>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</si>
  <si>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</si>
  <si>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</si>
  <si>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</si>
  <si>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</si>
  <si>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</si>
  <si>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</si>
  <si>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</si>
  <si>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</si>
  <si>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</si>
  <si>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</si>
  <si>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</si>
  <si>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</si>
  <si>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</si>
  <si>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</si>
  <si>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</si>
  <si>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</si>
  <si>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</si>
  <si>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</si>
  <si>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</si>
  <si>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</si>
  <si>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</si>
  <si>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</si>
  <si>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</si>
  <si>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</si>
  <si>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</si>
  <si>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</si>
  <si>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</si>
  <si>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</si>
  <si>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</si>
  <si>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</si>
  <si>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</si>
  <si>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</si>
  <si>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</si>
  <si>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</si>
  <si>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</si>
  <si>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</si>
  <si>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</si>
  <si>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</si>
  <si>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</si>
  <si>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</si>
  <si>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</si>
  <si>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</si>
  <si>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</si>
  <si>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</si>
  <si>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</si>
  <si>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</si>
  <si>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</si>
  <si>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</si>
  <si>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</si>
  <si>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</si>
  <si>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</si>
  <si>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</si>
  <si>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</si>
  <si>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</si>
  <si>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</si>
  <si>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</si>
  <si>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</si>
  <si>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</si>
  <si>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</si>
  <si>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</si>
  <si>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</si>
  <si>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</si>
  <si>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</si>
  <si>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</si>
  <si>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</si>
  <si>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</si>
  <si>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</si>
  <si>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</si>
  <si>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</si>
  <si>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</si>
  <si>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</si>
  <si>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</si>
  <si>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</si>
  <si>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</si>
  <si>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</si>
  <si>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</si>
  <si>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</si>
  <si>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</si>
  <si>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</si>
  <si>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</si>
  <si>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</si>
  <si>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</si>
  <si>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</si>
  <si>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</si>
  <si>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</si>
  <si>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</si>
  <si>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</si>
  <si>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</si>
  <si>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</si>
  <si>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</si>
  <si>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</si>
  <si>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</si>
  <si>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</si>
  <si>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</si>
  <si>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</si>
  <si>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</si>
  <si>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</si>
  <si>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</si>
  <si>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</si>
  <si>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</si>
  <si>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</si>
  <si>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</si>
  <si>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</si>
  <si>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</si>
  <si>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</si>
  <si>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</si>
  <si>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</si>
  <si>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</si>
  <si>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</si>
  <si>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</si>
  <si>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</si>
  <si>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</si>
  <si>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</si>
  <si>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</si>
  <si>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</si>
  <si>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</si>
  <si>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</si>
  <si>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</si>
  <si>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</si>
  <si>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</si>
  <si>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</si>
  <si>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</si>
  <si>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</si>
  <si>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</si>
  <si>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</si>
  <si>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</si>
  <si>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</si>
  <si>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</si>
  <si>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</si>
  <si>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</si>
  <si>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</si>
  <si>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</si>
  <si>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</si>
  <si>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</si>
  <si>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</si>
  <si>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</si>
  <si>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</si>
  <si>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</si>
  <si>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</si>
  <si>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</si>
  <si>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</si>
  <si>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</si>
  <si>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</si>
  <si>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</si>
  <si>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</si>
  <si>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</si>
  <si>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</si>
  <si>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</si>
  <si>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</si>
  <si>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</si>
  <si>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</si>
  <si>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</si>
  <si>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</si>
  <si>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</si>
  <si>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</si>
  <si>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</si>
  <si>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</si>
  <si>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</si>
  <si>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</si>
  <si>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</si>
  <si>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</si>
  <si>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</si>
  <si>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</si>
  <si>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</si>
  <si>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</si>
  <si>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</si>
  <si>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</si>
  <si>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</si>
  <si>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</si>
  <si>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</si>
  <si>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</si>
  <si>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</si>
  <si>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</si>
  <si>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</si>
  <si>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</si>
  <si>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</si>
  <si>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</si>
  <si>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</si>
  <si>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</si>
  <si>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</si>
  <si>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</si>
  <si>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</si>
  <si>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</si>
  <si>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</si>
  <si>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</si>
  <si>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</si>
  <si>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</si>
  <si>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</si>
  <si>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</si>
  <si>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</si>
  <si>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</si>
  <si>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</si>
  <si>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</si>
  <si>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</si>
  <si>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</si>
  <si>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</si>
  <si>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</si>
  <si>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</si>
  <si>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</si>
  <si>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</si>
  <si>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</si>
  <si>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</si>
  <si>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</si>
  <si>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</si>
  <si>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</si>
  <si>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</si>
  <si>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</si>
  <si>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</si>
  <si>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</si>
  <si>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</si>
  <si>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</si>
  <si>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</si>
  <si>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</si>
  <si>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</si>
  <si>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</si>
  <si>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</si>
  <si>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</si>
  <si>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</si>
  <si>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</si>
  <si>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</si>
  <si>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</si>
  <si>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</si>
  <si>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</si>
  <si>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</si>
  <si>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</si>
  <si>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</si>
  <si>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</si>
  <si>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</si>
  <si>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</si>
  <si>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</si>
  <si>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</si>
  <si>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</si>
  <si>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</si>
  <si>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</si>
  <si>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</si>
  <si>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</si>
  <si>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</si>
  <si>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</si>
  <si>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</si>
  <si>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</si>
  <si>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</si>
  <si>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</si>
  <si>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</si>
  <si>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</si>
  <si>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</si>
  <si>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</si>
  <si>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</si>
  <si>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</si>
  <si>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</si>
  <si>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</si>
  <si>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</si>
  <si>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</si>
  <si>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</si>
  <si>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</si>
  <si>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</si>
  <si>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</si>
  <si>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</si>
  <si>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</si>
  <si>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</si>
  <si>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</si>
  <si>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</si>
  <si>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</si>
  <si>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</si>
  <si>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</si>
  <si>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</si>
  <si>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</si>
  <si>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</si>
  <si>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</si>
  <si>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</si>
  <si>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</si>
  <si>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</si>
  <si>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</si>
  <si>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</si>
  <si>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</si>
  <si>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</si>
  <si>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</si>
  <si>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</si>
  <si>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</si>
  <si>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</si>
  <si>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</si>
  <si>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</si>
  <si>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</si>
  <si>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</si>
  <si>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</si>
  <si>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</si>
  <si>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</si>
  <si>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</si>
  <si>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</si>
  <si>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</si>
  <si>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</si>
  <si>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</si>
  <si>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</si>
  <si>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</si>
  <si>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</si>
  <si>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</si>
  <si>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</si>
  <si>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</si>
  <si>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</si>
  <si>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</si>
  <si>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</si>
  <si>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</si>
  <si>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</si>
  <si>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</si>
  <si>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</si>
  <si>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</si>
  <si>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</si>
  <si>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</si>
  <si>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</si>
  <si>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</si>
  <si>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</si>
  <si>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</si>
  <si>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</si>
  <si>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</si>
  <si>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</si>
  <si>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</si>
  <si>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</si>
  <si>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</si>
  <si>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</si>
  <si>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</si>
  <si>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</si>
  <si>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</si>
  <si>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</si>
  <si>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</si>
  <si>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</si>
  <si>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</si>
  <si>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</si>
  <si>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</si>
  <si>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</si>
  <si>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</si>
  <si>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</si>
  <si>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</si>
  <si>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</si>
  <si>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</si>
  <si>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</si>
  <si>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</si>
  <si>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</si>
  <si>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</si>
  <si>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</si>
  <si>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</si>
  <si>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</si>
  <si>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</si>
  <si>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</si>
  <si>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</si>
  <si>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</si>
  <si>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</si>
  <si>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</si>
  <si>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</si>
  <si>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</si>
  <si>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</si>
  <si>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</si>
  <si>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</si>
  <si>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</si>
  <si>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</si>
  <si>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</si>
  <si>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</si>
  <si>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</si>
  <si>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</si>
  <si>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</si>
  <si>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</si>
  <si>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</si>
  <si>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</si>
  <si>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</si>
  <si>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</si>
  <si>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</si>
  <si>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</si>
  <si>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</si>
  <si>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</si>
  <si>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</si>
  <si>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</si>
  <si>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</si>
  <si>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</si>
  <si>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</si>
  <si>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</si>
  <si>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</si>
  <si>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</si>
  <si>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</si>
  <si>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</si>
  <si>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</si>
  <si>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</si>
  <si>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</si>
  <si>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</si>
  <si>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</si>
  <si>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</si>
  <si>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</si>
  <si>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</si>
  <si>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</si>
  <si>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</si>
  <si>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</si>
  <si>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</si>
  <si>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</si>
  <si>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</si>
  <si>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</si>
  <si>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</si>
  <si>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</si>
  <si>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</si>
  <si>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</si>
  <si>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</si>
  <si>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</si>
  <si>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</si>
  <si>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</si>
  <si>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</si>
  <si>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</si>
  <si>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</si>
  <si>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</si>
  <si>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</si>
  <si>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</si>
  <si>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</si>
  <si>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</si>
  <si>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</si>
  <si>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</si>
  <si>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</si>
  <si>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</si>
  <si>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</si>
  <si>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</si>
  <si>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</si>
  <si>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</si>
  <si>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</si>
  <si>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</si>
  <si>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</si>
  <si>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</si>
  <si>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</si>
  <si>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</si>
  <si>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</si>
  <si>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</si>
  <si>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</si>
  <si>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</si>
  <si>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</si>
  <si>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</si>
  <si>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</si>
  <si>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</si>
  <si>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</si>
  <si>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</si>
  <si>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</si>
  <si>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</si>
  <si>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</si>
  <si>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</si>
  <si>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</si>
  <si>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</si>
  <si>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</si>
  <si>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</si>
  <si>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</si>
  <si>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</si>
  <si>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</si>
  <si>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</si>
  <si>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</si>
  <si>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</si>
  <si>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</si>
  <si>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</si>
  <si>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</si>
  <si>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</si>
  <si>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</si>
  <si>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</si>
  <si>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</si>
  <si>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</si>
  <si>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</si>
  <si>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</si>
  <si>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</si>
  <si>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</si>
  <si>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</si>
  <si>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</si>
  <si>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</si>
  <si>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</si>
  <si>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</si>
  <si>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</si>
  <si>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</si>
  <si>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</si>
  <si>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</si>
  <si>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</si>
  <si>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</si>
  <si>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</si>
  <si>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</si>
  <si>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</si>
  <si>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</si>
  <si>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</si>
  <si>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</si>
  <si>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</si>
  <si>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</si>
  <si>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</si>
  <si>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</si>
  <si>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</si>
  <si>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</si>
  <si>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</si>
  <si>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</si>
  <si>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</si>
  <si>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</si>
  <si>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</si>
  <si>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</si>
  <si>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</si>
  <si>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</si>
  <si>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</si>
  <si>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</si>
  <si>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</si>
  <si>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</si>
  <si>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</si>
  <si>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</si>
  <si>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</si>
  <si>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</si>
  <si>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</si>
  <si>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</si>
  <si>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</si>
  <si>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</si>
  <si>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</si>
  <si>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</si>
  <si>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</si>
  <si>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</si>
  <si>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</si>
  <si>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</si>
  <si>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</si>
  <si>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</si>
  <si>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</si>
  <si>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</si>
  <si>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</si>
  <si>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</si>
  <si>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</si>
  <si>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</si>
  <si>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</si>
  <si>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</si>
  <si>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</si>
  <si>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</si>
  <si>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</si>
  <si>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</si>
  <si>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</si>
  <si>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</si>
  <si>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</si>
  <si>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</si>
  <si>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</si>
  <si>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</si>
  <si>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</si>
  <si>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</si>
  <si>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</si>
  <si>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</si>
  <si>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</si>
  <si>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</si>
  <si>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</si>
  <si>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</si>
  <si>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</si>
  <si>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</si>
  <si>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</si>
  <si>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</si>
  <si>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</si>
  <si>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</si>
  <si>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</si>
  <si>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</si>
  <si>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</si>
  <si>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</si>
  <si>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</si>
  <si>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</si>
  <si>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</si>
  <si>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</si>
  <si>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</si>
  <si>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</si>
  <si>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</si>
  <si>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</si>
  <si>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</si>
  <si>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</si>
  <si>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</si>
  <si>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</si>
  <si>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</si>
  <si>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</si>
  <si>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</si>
  <si>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</si>
  <si>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</si>
  <si>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</si>
  <si>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</si>
  <si>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</si>
  <si>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</si>
  <si>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</si>
  <si>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</si>
  <si>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</si>
  <si>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</si>
  <si>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</si>
  <si>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</si>
  <si>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</si>
  <si>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</si>
  <si>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</si>
  <si>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</si>
  <si>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</si>
  <si>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</si>
  <si>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</si>
  <si>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</si>
  <si>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</si>
  <si>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</si>
  <si>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</si>
  <si>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</si>
  <si>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</si>
  <si>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</si>
  <si>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</si>
  <si>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</si>
  <si>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</si>
  <si>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</si>
  <si>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</si>
  <si>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</si>
  <si>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</si>
  <si>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</si>
  <si>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</si>
  <si>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</si>
  <si>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</si>
  <si>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</si>
  <si>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</si>
  <si>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</si>
  <si>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</si>
  <si>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</si>
  <si>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</si>
  <si>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</si>
  <si>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</si>
  <si>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</si>
  <si>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</si>
  <si>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</si>
  <si>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</si>
  <si>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</si>
  <si>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</si>
  <si>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</si>
  <si>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</si>
  <si>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</si>
  <si>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</si>
  <si>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</si>
  <si>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</si>
  <si>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</si>
  <si>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</si>
  <si>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</si>
  <si>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</si>
  <si>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</si>
  <si>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</si>
  <si>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</si>
  <si>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</si>
  <si>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</si>
  <si>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</si>
  <si>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</si>
  <si>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</si>
  <si>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</si>
  <si>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</si>
  <si>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</si>
  <si>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</si>
  <si>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</si>
  <si>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</si>
  <si>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</si>
  <si>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</si>
  <si>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</si>
  <si>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</si>
  <si>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</si>
  <si>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</si>
  <si>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</si>
  <si>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</si>
  <si>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</si>
  <si>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</si>
  <si>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</si>
  <si>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</si>
  <si>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</si>
  <si>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</si>
  <si>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</si>
  <si>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</si>
  <si>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</si>
  <si>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</si>
  <si>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</si>
  <si>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</si>
  <si>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</si>
  <si>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</si>
  <si>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</si>
  <si>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</si>
  <si>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</si>
  <si>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</si>
  <si>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</si>
  <si>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</si>
  <si>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</si>
  <si>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</si>
  <si>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</si>
  <si>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</si>
  <si>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</si>
  <si>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</si>
  <si>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</si>
  <si>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</si>
  <si>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</si>
  <si>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</si>
  <si>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</si>
  <si>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</si>
  <si>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</si>
  <si>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</si>
  <si>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</si>
  <si>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</si>
  <si>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</si>
  <si>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</si>
  <si>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</si>
  <si>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</si>
  <si>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</si>
  <si>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</si>
  <si>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</si>
  <si>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</si>
  <si>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</si>
  <si>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</si>
  <si>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</si>
  <si>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</si>
  <si>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</si>
  <si>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</si>
  <si>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</si>
  <si>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</si>
  <si>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</si>
  <si>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</si>
  <si>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</si>
  <si>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</si>
  <si>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</si>
  <si>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</si>
  <si>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</si>
  <si>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</si>
  <si>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</si>
  <si>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</si>
  <si>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</si>
  <si>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</si>
  <si>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</si>
  <si>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</si>
  <si>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</si>
  <si>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</si>
  <si>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</si>
  <si>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</si>
  <si>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</si>
  <si>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</si>
  <si>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</si>
  <si>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</si>
  <si>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</si>
  <si>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</si>
  <si>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</si>
  <si>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</si>
  <si>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</si>
  <si>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</si>
  <si>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</si>
  <si>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</si>
  <si>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</si>
  <si>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</si>
  <si>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</si>
  <si>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</si>
  <si>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</si>
  <si>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</si>
  <si>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</si>
  <si>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</si>
  <si>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</si>
  <si>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</si>
  <si>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</si>
  <si>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</si>
  <si>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</si>
  <si>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</si>
  <si>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</si>
  <si>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</si>
  <si>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</si>
  <si>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</si>
  <si>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</si>
  <si>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</si>
  <si>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</si>
  <si>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</si>
  <si>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</si>
  <si>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</si>
  <si>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</si>
  <si>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</si>
  <si>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</si>
  <si>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</si>
  <si>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</si>
  <si>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</si>
  <si>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</si>
  <si>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</si>
  <si>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</si>
  <si>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</si>
  <si>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</si>
  <si>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</si>
  <si>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</si>
  <si>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</si>
  <si>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</si>
  <si>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</si>
  <si>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</si>
  <si>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</si>
  <si>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</si>
  <si>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</si>
  <si>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</si>
  <si>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</si>
  <si>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</si>
  <si>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</si>
  <si>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</si>
  <si>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</si>
  <si>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</si>
  <si>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</si>
  <si>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</si>
  <si>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</si>
  <si>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</si>
  <si>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</si>
  <si>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</si>
  <si>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</si>
  <si>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</si>
  <si>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</si>
  <si>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</si>
  <si>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</si>
  <si>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</si>
  <si>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</si>
  <si>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</si>
  <si>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</si>
  <si>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</si>
  <si>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</si>
  <si>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</si>
  <si>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</si>
  <si>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</si>
  <si>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</si>
  <si>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</si>
  <si>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</si>
  <si>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</si>
  <si>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</si>
  <si>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</si>
  <si>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</si>
  <si>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</si>
  <si>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</si>
  <si>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</si>
  <si>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</si>
  <si>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</si>
  <si>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</si>
  <si>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</si>
  <si>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</si>
  <si>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</si>
  <si>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</si>
  <si>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</si>
  <si>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</si>
  <si>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</si>
  <si>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</si>
  <si>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</si>
  <si>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</si>
  <si>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</si>
  <si>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</si>
  <si>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</si>
  <si>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</si>
  <si>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</si>
  <si>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</si>
  <si>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</si>
  <si>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</si>
  <si>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</si>
  <si>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</si>
  <si>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</si>
  <si>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</si>
  <si>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</si>
  <si>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</si>
  <si>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</si>
  <si>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</si>
  <si>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</si>
  <si>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</si>
  <si>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</si>
  <si>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</si>
  <si>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</si>
  <si>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</si>
  <si>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</si>
  <si>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</si>
  <si>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</si>
  <si>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</si>
  <si>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</si>
  <si>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</si>
  <si>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</si>
  <si>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</si>
  <si>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</si>
  <si>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</si>
  <si>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</si>
  <si>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</si>
  <si>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</si>
  <si>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</si>
  <si>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</si>
  <si>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</si>
  <si>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</si>
  <si>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</si>
  <si>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</si>
  <si>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</si>
  <si>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</si>
  <si>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</si>
  <si>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</si>
  <si>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</si>
  <si>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</si>
  <si>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</si>
  <si>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</si>
  <si>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</si>
  <si>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</si>
  <si>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</si>
  <si>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</si>
  <si>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</si>
  <si>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</si>
  <si>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</si>
  <si>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</si>
  <si>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</si>
  <si>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</si>
  <si>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</si>
  <si>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</si>
  <si>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</si>
  <si>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</si>
  <si>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</si>
  <si>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</si>
  <si>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</si>
  <si>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</si>
  <si>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</si>
  <si>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</si>
  <si>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</si>
  <si>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</si>
  <si>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</si>
  <si>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</si>
  <si>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</si>
  <si>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</si>
  <si>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</si>
  <si>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</si>
  <si>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</si>
  <si>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</si>
  <si>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</si>
  <si>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</si>
  <si>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</si>
  <si>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</si>
  <si>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</si>
  <si>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</si>
  <si>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</si>
  <si>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</si>
  <si>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</si>
  <si>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</si>
  <si>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</si>
  <si>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</si>
  <si>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</si>
  <si>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</si>
  <si>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</si>
  <si>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</si>
  <si>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</si>
  <si>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</si>
  <si>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</si>
  <si>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</si>
  <si>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</si>
  <si>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</si>
  <si>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</si>
  <si>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</si>
  <si>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</si>
  <si>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</si>
  <si>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</si>
  <si>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</si>
  <si>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</si>
  <si>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</si>
  <si>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</si>
  <si>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</si>
  <si>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</si>
  <si>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</si>
  <si>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</si>
  <si>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</si>
  <si>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</si>
  <si>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</si>
  <si>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</si>
  <si>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</si>
  <si>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</si>
  <si>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</si>
  <si>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</si>
  <si>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</si>
  <si>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</si>
  <si>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</si>
  <si>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</si>
  <si>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</si>
  <si>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</si>
  <si>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</si>
  <si>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</si>
  <si>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</si>
  <si>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</si>
  <si>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</si>
  <si>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</si>
  <si>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</si>
  <si>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</si>
  <si>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</si>
  <si>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</si>
  <si>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</si>
  <si>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</si>
  <si>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</si>
  <si>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</si>
  <si>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</si>
  <si>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</si>
  <si>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</si>
  <si>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</si>
  <si>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</si>
  <si>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</si>
  <si>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</si>
  <si>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</si>
  <si>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</si>
  <si>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</si>
  <si>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</si>
  <si>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</si>
  <si>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</si>
  <si>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</si>
  <si>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</si>
  <si>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</si>
  <si>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</si>
  <si>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</si>
  <si>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</si>
  <si>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</si>
  <si>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</si>
  <si>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</si>
  <si>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</si>
  <si>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</si>
  <si>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</si>
  <si>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</si>
  <si>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</si>
  <si>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</si>
  <si>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</si>
  <si>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</si>
  <si>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</si>
  <si>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</si>
  <si>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</si>
  <si>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</si>
  <si>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</si>
  <si>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</si>
  <si>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</si>
  <si>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</si>
  <si>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</si>
  <si>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</si>
  <si>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</si>
  <si>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</si>
  <si>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</si>
  <si>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</si>
  <si>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</si>
  <si>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</si>
  <si>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</si>
  <si>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</si>
  <si>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</si>
  <si>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</si>
  <si>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</si>
  <si>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</si>
  <si>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</si>
  <si>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</si>
  <si>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</si>
  <si>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</si>
  <si>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</si>
  <si>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</si>
  <si>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</si>
  <si>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</si>
  <si>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</si>
  <si>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</si>
  <si>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</si>
  <si>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</si>
  <si>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</si>
  <si>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</si>
  <si>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</si>
  <si>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</si>
  <si>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</si>
  <si>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</si>
  <si>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</si>
  <si>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</si>
  <si>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</si>
  <si>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</si>
  <si>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</si>
  <si>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</si>
  <si>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</si>
  <si>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</si>
  <si>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</si>
  <si>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</si>
  <si>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</si>
  <si>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</si>
  <si>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</si>
  <si>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</si>
  <si>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</si>
  <si>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</si>
  <si>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</si>
  <si>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</si>
  <si>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</si>
  <si>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</si>
  <si>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</si>
  <si>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</si>
  <si>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</si>
  <si>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</si>
  <si>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</si>
  <si>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</si>
  <si>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</si>
  <si>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</si>
  <si>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</si>
  <si>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</si>
  <si>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</si>
  <si>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</si>
  <si>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</si>
  <si>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</si>
  <si>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</si>
  <si>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</si>
  <si>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</si>
  <si>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</si>
  <si>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</si>
  <si>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</si>
  <si>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</si>
  <si>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</si>
  <si>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</si>
  <si>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</si>
  <si>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</si>
  <si>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</si>
  <si>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</si>
  <si>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</si>
  <si>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</si>
  <si>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</si>
  <si>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</si>
  <si>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</si>
  <si>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</si>
  <si>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</si>
  <si>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</si>
  <si>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</si>
  <si>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</si>
  <si>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</si>
  <si>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</si>
  <si>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</si>
  <si>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</si>
  <si>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</si>
  <si>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</si>
  <si>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</si>
  <si>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</si>
  <si>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</si>
  <si>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</si>
  <si>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</si>
  <si>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</si>
  <si>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</si>
  <si>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</si>
  <si>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</si>
  <si>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</si>
  <si>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</si>
  <si>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</si>
  <si>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</si>
  <si>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</si>
  <si>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</si>
  <si>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</si>
  <si>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</si>
  <si>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</si>
  <si>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</si>
  <si>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</si>
  <si>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</si>
  <si>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</si>
  <si>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</si>
  <si>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</si>
  <si>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</si>
  <si>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</si>
  <si>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</si>
  <si>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</si>
  <si>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</si>
  <si>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</si>
  <si>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</si>
  <si>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</si>
  <si>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</si>
  <si>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</si>
  <si>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</si>
  <si>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</si>
  <si>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</si>
  <si>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</si>
  <si>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</si>
  <si>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</si>
  <si>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</si>
  <si>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</si>
  <si>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</si>
  <si>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</si>
  <si>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</si>
  <si>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</si>
  <si>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</si>
  <si>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</si>
  <si>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</si>
  <si>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</si>
  <si>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</si>
  <si>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</si>
  <si>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</si>
  <si>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</si>
  <si>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</si>
  <si>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</si>
  <si>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</si>
  <si>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</si>
  <si>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</si>
  <si>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</si>
  <si>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</si>
  <si>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</si>
  <si>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</si>
  <si>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</si>
  <si>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</si>
  <si>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</si>
  <si>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</si>
  <si>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</si>
  <si>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</si>
  <si>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</si>
  <si>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</si>
  <si>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</si>
  <si>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</si>
  <si>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</si>
  <si>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</si>
  <si>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</si>
  <si>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</si>
  <si>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</si>
  <si>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</si>
  <si>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</si>
  <si>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</si>
  <si>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</si>
  <si>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</si>
  <si>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</si>
  <si>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</si>
  <si>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</si>
  <si>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</si>
  <si>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</si>
  <si>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</si>
  <si>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</si>
  <si>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</si>
  <si>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</si>
  <si>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</si>
  <si>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</si>
  <si>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</si>
  <si>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</si>
  <si>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</si>
  <si>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</si>
  <si>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</si>
  <si>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</si>
  <si>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</si>
  <si>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</si>
  <si>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</si>
  <si>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</si>
  <si>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</si>
  <si>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</si>
  <si>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</si>
  <si>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</si>
  <si>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</si>
  <si>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</si>
  <si>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</si>
  <si>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</si>
  <si>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</si>
  <si>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</si>
  <si>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</si>
  <si>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</si>
  <si>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</si>
  <si>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</si>
  <si>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</si>
  <si>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</si>
  <si>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</si>
  <si>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</si>
  <si>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</si>
  <si>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</si>
  <si>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</si>
  <si>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</si>
  <si>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</si>
  <si>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</si>
  <si>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</si>
  <si>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</si>
  <si>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</si>
  <si>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</si>
  <si>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</si>
  <si>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</si>
  <si>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</si>
  <si>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</si>
  <si>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</si>
  <si>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</si>
  <si>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</si>
  <si>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</si>
  <si>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</si>
  <si>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</si>
  <si>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</si>
  <si>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</si>
  <si>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</si>
  <si>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</si>
  <si>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</si>
  <si>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</si>
  <si>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</si>
  <si>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</si>
  <si>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</si>
  <si>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</si>
  <si>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</si>
  <si>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</si>
  <si>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</si>
  <si>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</si>
  <si>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</si>
  <si>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</si>
  <si>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</si>
  <si>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</si>
  <si>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</si>
  <si>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</si>
  <si>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</si>
  <si>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</si>
  <si>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</si>
  <si>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</si>
  <si>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</si>
  <si>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</si>
  <si>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</si>
  <si>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</si>
  <si>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</si>
  <si>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</si>
  <si>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</si>
  <si>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</si>
  <si>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</si>
  <si>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</si>
  <si>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</si>
  <si>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</si>
  <si>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</si>
  <si>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</si>
  <si>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</si>
  <si>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</si>
  <si>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</si>
  <si>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</si>
  <si>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</si>
  <si>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</si>
  <si>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</si>
  <si>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</si>
  <si>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</si>
  <si>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</si>
  <si>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</si>
  <si>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</si>
  <si>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</si>
  <si>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</si>
  <si>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</si>
  <si>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</si>
  <si>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</si>
  <si>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</si>
  <si>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</si>
  <si>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</si>
  <si>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</si>
  <si>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</si>
  <si>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</si>
  <si>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</si>
  <si>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</si>
  <si>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</si>
  <si>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</si>
  <si>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</si>
  <si>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</si>
  <si>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</si>
  <si>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</si>
  <si>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</si>
  <si>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</si>
  <si>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</si>
  <si>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</si>
  <si>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</si>
  <si>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</si>
  <si>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</si>
  <si>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</si>
  <si>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</si>
  <si>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</si>
  <si>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</si>
  <si>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</si>
  <si>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</si>
  <si>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</si>
  <si>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</si>
  <si>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</si>
  <si>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</si>
  <si>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</si>
  <si>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</si>
  <si>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</si>
  <si>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</si>
  <si>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</si>
  <si>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</si>
  <si>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</si>
  <si>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</si>
  <si>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</si>
  <si>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</si>
  <si>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</si>
  <si>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</si>
  <si>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</si>
  <si>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</si>
  <si>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</si>
  <si>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</si>
  <si>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</si>
  <si>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</si>
  <si>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</si>
  <si>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</si>
  <si>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</si>
  <si>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</si>
  <si>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</si>
  <si>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</si>
  <si>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</si>
  <si>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</si>
  <si>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</si>
  <si>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</si>
  <si>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</si>
  <si>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</si>
  <si>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</si>
  <si>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</si>
  <si>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</si>
  <si>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</si>
  <si>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</si>
  <si>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</si>
  <si>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</si>
  <si>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</si>
  <si>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</si>
  <si>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</si>
  <si>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</si>
  <si>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</si>
  <si>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</si>
  <si>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</si>
  <si>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</si>
  <si>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</si>
  <si>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</si>
  <si>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</si>
  <si>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</si>
  <si>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</si>
  <si>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</si>
  <si>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</si>
  <si>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</si>
  <si>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</si>
  <si>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</si>
  <si>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</si>
  <si>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</si>
  <si>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</si>
  <si>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</si>
  <si>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</si>
  <si>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</si>
  <si>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</si>
  <si>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</si>
  <si>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</si>
  <si>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</si>
  <si>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</si>
  <si>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</si>
  <si>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</si>
  <si>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</si>
  <si>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</si>
  <si>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</si>
  <si>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</si>
  <si>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</si>
  <si>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</si>
  <si>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</si>
  <si>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</si>
  <si>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</si>
  <si>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</si>
  <si>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</si>
  <si>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</si>
  <si>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</si>
  <si>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</si>
  <si>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</si>
  <si>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</si>
  <si>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</si>
  <si>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</si>
  <si>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</si>
  <si>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</si>
  <si>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</si>
  <si>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</si>
  <si>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</si>
  <si>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</si>
  <si>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</si>
  <si>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</si>
  <si>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</si>
  <si>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</si>
  <si>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</si>
  <si>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</si>
  <si>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</si>
  <si>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</si>
  <si>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</si>
  <si>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</si>
  <si>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</si>
  <si>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</si>
  <si>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</si>
  <si>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</si>
  <si>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</si>
  <si>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</si>
  <si>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</si>
  <si>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</si>
  <si>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</si>
  <si>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</si>
  <si>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</si>
  <si>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</si>
  <si>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</si>
  <si>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</si>
  <si>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</si>
  <si>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</si>
  <si>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</si>
  <si>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</si>
  <si>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</si>
  <si>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</si>
  <si>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</si>
  <si>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</si>
  <si>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</si>
  <si>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</si>
  <si>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</si>
  <si>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</si>
  <si>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</si>
  <si>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</si>
  <si>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</si>
  <si>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</si>
  <si>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</si>
  <si>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</si>
  <si>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</si>
  <si>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</si>
  <si>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</si>
  <si>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</si>
  <si>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</si>
  <si>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</si>
  <si>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</si>
  <si>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</si>
  <si>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</si>
  <si>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</si>
  <si>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</si>
  <si>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</si>
  <si>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</si>
  <si>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</si>
  <si>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</si>
  <si>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</si>
  <si>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</si>
  <si>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</si>
  <si>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</si>
  <si>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</si>
  <si>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</si>
  <si>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</si>
  <si>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</si>
  <si>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</si>
  <si>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</si>
  <si>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</si>
  <si>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</si>
  <si>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</si>
  <si>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</si>
  <si>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</si>
  <si>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</si>
  <si>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</si>
  <si>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</si>
  <si>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</si>
  <si>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</si>
  <si>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</si>
  <si>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</si>
  <si>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</si>
  <si>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</si>
  <si>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</si>
  <si>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</si>
  <si>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</si>
  <si>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</si>
  <si>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</si>
  <si>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</si>
  <si>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</si>
  <si>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</si>
  <si>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</si>
  <si>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</si>
  <si>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</si>
  <si>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</si>
  <si>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</si>
  <si>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</si>
  <si>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</si>
  <si>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</si>
  <si>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</si>
  <si>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</si>
  <si>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</si>
  <si>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</si>
  <si>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</si>
  <si>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</si>
  <si>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</si>
  <si>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</si>
  <si>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</si>
  <si>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</si>
  <si>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</si>
  <si>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</si>
  <si>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</si>
  <si>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</si>
  <si>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</si>
  <si>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</si>
  <si>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</si>
  <si>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</si>
  <si>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</si>
  <si>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</si>
  <si>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</si>
  <si>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</si>
  <si>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</si>
  <si>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</si>
  <si>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</si>
  <si>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</si>
  <si>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</si>
  <si>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</si>
  <si>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</si>
  <si>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</si>
  <si>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</si>
  <si>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</si>
  <si>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</si>
  <si>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</si>
  <si>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</si>
  <si>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</si>
  <si>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</si>
  <si>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</si>
  <si>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</si>
  <si>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</si>
  <si>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</si>
  <si>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</si>
  <si>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</si>
  <si>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</si>
  <si>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</si>
  <si>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</si>
  <si>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</si>
  <si>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</si>
  <si>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</si>
  <si>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</si>
  <si>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</si>
  <si>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</si>
  <si>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</si>
  <si>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</si>
  <si>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</si>
  <si>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</si>
  <si>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</si>
  <si>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</si>
  <si>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</si>
  <si>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</si>
  <si>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</si>
  <si>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</si>
  <si>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</si>
  <si>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</si>
  <si>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</si>
  <si>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</si>
  <si>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</si>
  <si>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</si>
  <si>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</si>
  <si>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</si>
  <si>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</si>
  <si>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</si>
  <si>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</si>
  <si>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</si>
  <si>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</si>
  <si>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</si>
  <si>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</si>
  <si>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</si>
  <si>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</si>
  <si>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</si>
  <si>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</si>
  <si>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</si>
  <si>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</si>
  <si>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</si>
  <si>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</si>
  <si>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</si>
  <si>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</si>
  <si>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</si>
  <si>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</si>
  <si>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</si>
  <si>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</si>
  <si>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</si>
  <si>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</si>
  <si>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</si>
  <si>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</si>
  <si>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</si>
  <si>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</si>
  <si>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</si>
  <si>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</si>
  <si>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</si>
  <si>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</si>
  <si>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</si>
  <si>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</si>
  <si>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</si>
  <si>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</si>
  <si>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</si>
  <si>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</si>
  <si>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</si>
  <si>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</si>
  <si>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</si>
  <si>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</si>
  <si>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</si>
  <si>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</si>
  <si>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</si>
  <si>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</si>
  <si>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</si>
  <si>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</si>
  <si>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</si>
  <si>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</si>
  <si>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</si>
  <si>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</si>
  <si>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</si>
  <si>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</si>
  <si>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</si>
  <si>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</si>
  <si>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</si>
  <si>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</si>
  <si>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</si>
  <si>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</si>
  <si>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</si>
  <si>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</si>
  <si>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</si>
  <si>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</si>
  <si>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</si>
  <si>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</si>
  <si>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</si>
  <si>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</si>
  <si>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</si>
  <si>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</si>
  <si>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</si>
  <si>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</si>
  <si>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</si>
  <si>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</si>
  <si>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</si>
  <si>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</si>
  <si>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</si>
  <si>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</si>
  <si>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</si>
  <si>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</si>
  <si>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</si>
  <si>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</si>
  <si>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</si>
  <si>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</si>
  <si>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</si>
  <si>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</si>
  <si>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</si>
  <si>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</si>
  <si>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</si>
  <si>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</si>
  <si>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</si>
  <si>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</si>
  <si>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</si>
  <si>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</si>
  <si>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</si>
  <si>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</si>
  <si>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</si>
  <si>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</si>
  <si>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</si>
  <si>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</si>
  <si>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</si>
  <si>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</si>
  <si>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</si>
  <si>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</si>
  <si>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</si>
  <si>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</si>
  <si>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</si>
  <si>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</si>
  <si>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</si>
  <si>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</si>
  <si>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</si>
  <si>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</si>
  <si>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</si>
  <si>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</si>
  <si>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</si>
  <si>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</si>
  <si>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</si>
  <si>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</si>
  <si>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</si>
  <si>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</si>
  <si>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</si>
  <si>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</si>
  <si>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</si>
  <si>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</si>
  <si>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</si>
  <si>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</si>
  <si>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</si>
  <si>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</si>
  <si>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</si>
  <si>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</si>
  <si>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</si>
  <si>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</si>
  <si>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</si>
  <si>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</si>
  <si>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</si>
  <si>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</si>
  <si>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</si>
  <si>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</si>
  <si>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</si>
  <si>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</si>
  <si>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</si>
  <si>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</si>
  <si>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</si>
  <si>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</si>
  <si>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</si>
  <si>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</si>
  <si>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</si>
  <si>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</si>
  <si>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</si>
  <si>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</si>
  <si>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</si>
  <si>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</si>
  <si>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</si>
  <si>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</si>
  <si>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</si>
  <si>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</si>
  <si>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</si>
  <si>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</si>
  <si>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</si>
  <si>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</si>
  <si>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</si>
  <si>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</si>
  <si>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</si>
  <si>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</si>
  <si>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</si>
  <si>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</si>
  <si>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</si>
  <si>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</si>
  <si>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</si>
  <si>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</si>
  <si>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</si>
  <si>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</si>
  <si>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</si>
  <si>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</si>
  <si>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</si>
  <si>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</si>
  <si>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</si>
  <si>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</si>
  <si>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</si>
  <si>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</si>
  <si>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</si>
  <si>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</si>
  <si>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</si>
  <si>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</si>
  <si>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</si>
  <si>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</si>
  <si>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</si>
  <si>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</si>
  <si>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</si>
  <si>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</si>
  <si>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</si>
  <si>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</si>
  <si>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</si>
  <si>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</si>
  <si>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</si>
  <si>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</si>
  <si>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</si>
  <si>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</si>
  <si>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</si>
  <si>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</si>
  <si>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</si>
  <si>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</si>
  <si>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</si>
  <si>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</si>
  <si>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</si>
  <si>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</si>
  <si>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</si>
  <si>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</si>
  <si>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</si>
  <si>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</si>
  <si>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</si>
  <si>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</si>
  <si>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</si>
  <si>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</si>
  <si>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</si>
  <si>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</si>
  <si>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</si>
  <si>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</si>
  <si>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</si>
  <si>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</si>
  <si>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</si>
  <si>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</si>
  <si>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</si>
  <si>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</si>
  <si>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</si>
  <si>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</si>
  <si>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</si>
  <si>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</si>
  <si>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</si>
  <si>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</si>
  <si>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</si>
  <si>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</si>
  <si>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</si>
  <si>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</si>
  <si>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</si>
  <si>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</si>
  <si>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</si>
  <si>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</si>
  <si>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</si>
  <si>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</si>
  <si>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</si>
  <si>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</si>
  <si>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</si>
  <si>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</si>
  <si>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</si>
  <si>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</si>
  <si>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</si>
  <si>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</si>
  <si>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</si>
  <si>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</si>
  <si>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</si>
  <si>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</si>
  <si>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</si>
  <si>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</si>
  <si>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</si>
  <si>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</si>
  <si>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</si>
  <si>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</si>
  <si>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</si>
  <si>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</si>
  <si>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</si>
  <si>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</si>
  <si>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</si>
  <si>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</si>
  <si>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</si>
  <si>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</si>
  <si>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</si>
  <si>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</si>
  <si>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</si>
  <si>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</si>
  <si>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</si>
  <si>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</si>
  <si>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</si>
  <si>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</si>
  <si>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</si>
  <si>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</si>
  <si>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</si>
  <si>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</si>
  <si>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</si>
  <si>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</si>
  <si>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</si>
  <si>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</si>
  <si>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</si>
  <si>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</si>
  <si>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</si>
  <si>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</si>
  <si>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</si>
  <si>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</si>
  <si>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</si>
  <si>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</si>
  <si>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</si>
  <si>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</si>
  <si>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</si>
  <si>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</si>
  <si>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</si>
  <si>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</si>
  <si>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</si>
  <si>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</si>
  <si>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</si>
  <si>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</si>
  <si>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</si>
  <si>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</si>
  <si>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</si>
  <si>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</si>
  <si>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</si>
  <si>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</si>
  <si>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</si>
  <si>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</si>
  <si>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</si>
  <si>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</si>
  <si>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</si>
  <si>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</si>
  <si>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</si>
  <si>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</si>
  <si>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</si>
  <si>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</si>
  <si>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</si>
  <si>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</si>
  <si>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</si>
  <si>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</si>
  <si>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</si>
  <si>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</si>
  <si>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</si>
  <si>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</si>
  <si>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</si>
  <si>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</si>
  <si>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</si>
  <si>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</si>
  <si>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</si>
  <si>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</si>
  <si>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</si>
  <si>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</si>
  <si>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</si>
  <si>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</si>
  <si>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</si>
  <si>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</si>
  <si>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</si>
  <si>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</si>
  <si>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</si>
  <si>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</si>
  <si>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</si>
  <si>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</si>
  <si>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</si>
  <si>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</si>
  <si>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</si>
  <si>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</si>
  <si>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</si>
  <si>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</si>
  <si>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</si>
  <si>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</si>
  <si>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</si>
  <si>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</si>
  <si>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</si>
  <si>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</si>
  <si>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</si>
  <si>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</si>
  <si>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</si>
  <si>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</si>
  <si>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</si>
  <si>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</si>
  <si>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</si>
  <si>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</si>
  <si>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</si>
  <si>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</si>
  <si>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</si>
  <si>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</si>
  <si>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</si>
  <si>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</si>
  <si>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</si>
  <si>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</si>
  <si>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</si>
  <si>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</si>
  <si>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</si>
  <si>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</si>
  <si>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</si>
  <si>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</si>
  <si>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</si>
  <si>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</si>
  <si>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</si>
  <si>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</si>
  <si>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</si>
  <si>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</si>
  <si>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</si>
  <si>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</si>
  <si>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</si>
  <si>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</si>
  <si>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</si>
  <si>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</si>
  <si>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</si>
  <si>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</si>
  <si>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</si>
  <si>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</si>
  <si>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</si>
  <si>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</si>
  <si>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</si>
  <si>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</si>
  <si>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</si>
  <si>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</si>
  <si>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</si>
  <si>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</si>
  <si>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</si>
  <si>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</si>
  <si>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</si>
  <si>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</si>
  <si>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</si>
  <si>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</si>
  <si>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</si>
  <si>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</si>
  <si>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</si>
  <si>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</si>
  <si>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</si>
  <si>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</si>
  <si>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</si>
  <si>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</si>
  <si>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</si>
  <si>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</si>
  <si>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</si>
  <si>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</si>
  <si>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</si>
  <si>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</si>
  <si>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</si>
  <si>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</si>
  <si>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</si>
  <si>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</si>
  <si>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</si>
  <si>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</si>
  <si>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</si>
  <si>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</si>
  <si>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</si>
  <si>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</si>
  <si>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</si>
  <si>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</si>
  <si>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</si>
  <si>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</si>
  <si>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</si>
  <si>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</si>
  <si>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</si>
  <si>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</si>
  <si>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</si>
  <si>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</si>
  <si>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</si>
  <si>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</si>
  <si>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</si>
  <si>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</si>
  <si>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</si>
  <si>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</si>
  <si>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</si>
  <si>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</si>
  <si>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</si>
  <si>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</si>
  <si>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</si>
  <si>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</si>
  <si>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</si>
  <si>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</si>
  <si>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</si>
  <si>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</si>
  <si>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</si>
  <si>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</si>
  <si>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</si>
  <si>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</si>
  <si>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</si>
  <si>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</si>
  <si>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</si>
  <si>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</si>
  <si>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</si>
  <si>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</si>
  <si>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</si>
  <si>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</si>
  <si>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</si>
  <si>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</si>
  <si>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</si>
  <si>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</si>
  <si>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</si>
  <si>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</si>
  <si>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</si>
  <si>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</si>
  <si>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</si>
  <si>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</si>
  <si>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</si>
  <si>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</si>
  <si>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</si>
  <si>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</si>
  <si>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</si>
  <si>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</si>
  <si>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</si>
  <si>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</si>
  <si>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</si>
  <si>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</si>
  <si>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</si>
  <si>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</si>
  <si>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</si>
  <si>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</si>
  <si>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</si>
  <si>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</si>
  <si>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</si>
  <si>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</si>
  <si>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</si>
  <si>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</si>
  <si>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</si>
  <si>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</si>
  <si>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</si>
  <si>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</si>
  <si>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</si>
  <si>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</si>
  <si>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</si>
  <si>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</si>
  <si>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</si>
  <si>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</si>
  <si>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</si>
  <si>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</si>
  <si>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</si>
  <si>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</si>
  <si>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</si>
  <si>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</si>
  <si>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</si>
  <si>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</si>
  <si>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</si>
  <si>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</si>
  <si>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</si>
  <si>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</si>
  <si>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</si>
  <si>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</si>
  <si>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</si>
  <si>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</si>
  <si>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</si>
  <si>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</si>
  <si>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</si>
  <si>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</si>
  <si>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</si>
  <si>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</si>
  <si>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</si>
  <si>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</si>
  <si>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</si>
  <si>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</si>
  <si>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</si>
  <si>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</si>
  <si>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</si>
  <si>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</si>
  <si>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</si>
  <si>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</si>
  <si>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</si>
  <si>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</si>
  <si>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</si>
  <si>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</si>
  <si>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</si>
  <si>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</si>
  <si>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</si>
  <si>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</si>
  <si>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</si>
  <si>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</si>
  <si>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</si>
  <si>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</si>
  <si>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</si>
  <si>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</si>
  <si>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</si>
  <si>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</si>
  <si>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</si>
  <si>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</si>
  <si>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</si>
  <si>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</si>
  <si>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</si>
  <si>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</si>
  <si>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</si>
  <si>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</si>
  <si>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</si>
  <si>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</si>
  <si>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</si>
  <si>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</si>
  <si>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</si>
  <si>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</si>
  <si>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</si>
  <si>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</si>
  <si>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</si>
  <si>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</si>
  <si>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</si>
  <si>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</si>
  <si>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</si>
  <si>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</si>
  <si>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</si>
  <si>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</si>
  <si>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</si>
  <si>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</si>
  <si>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</si>
  <si>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</si>
  <si>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</si>
  <si>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</si>
  <si>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</si>
  <si>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</si>
  <si>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</si>
  <si>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</si>
  <si>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</si>
  <si>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</si>
  <si>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</si>
  <si>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</si>
  <si>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</si>
  <si>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</si>
  <si>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</si>
  <si>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</si>
  <si>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</si>
  <si>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</si>
  <si>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</si>
  <si>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</si>
  <si>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</si>
  <si>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</si>
  <si>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</si>
  <si>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</si>
  <si>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</si>
  <si>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</si>
  <si>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</si>
  <si>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</si>
  <si>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</si>
  <si>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</si>
  <si>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</si>
  <si>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</si>
  <si>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</si>
  <si>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</si>
  <si>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</si>
  <si>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</si>
  <si>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</si>
  <si>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</si>
  <si>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</si>
  <si>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</si>
  <si>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</si>
  <si>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</si>
  <si>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</si>
  <si>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</si>
  <si>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</si>
  <si>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</si>
  <si>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</si>
  <si>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</si>
  <si>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</si>
  <si>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</si>
  <si>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</si>
  <si>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</si>
  <si>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</si>
  <si>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</si>
  <si>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</si>
  <si>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</si>
  <si>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</si>
  <si>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</si>
  <si>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</si>
  <si>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</si>
  <si>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</si>
  <si>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</si>
  <si>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</si>
  <si>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</si>
  <si>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</si>
  <si>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</si>
  <si>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</si>
  <si>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</si>
  <si>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</si>
  <si>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</si>
  <si>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</si>
  <si>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</si>
  <si>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</si>
  <si>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</si>
  <si>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</si>
  <si>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</si>
  <si>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</si>
  <si>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</si>
  <si>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</si>
  <si>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</si>
  <si>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</si>
  <si>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</si>
  <si>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</si>
  <si>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</si>
  <si>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</si>
  <si>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</si>
  <si>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</si>
  <si>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</si>
  <si>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</si>
  <si>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</si>
  <si>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</si>
  <si>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</si>
  <si>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</si>
  <si>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</si>
  <si>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</si>
  <si>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</si>
  <si>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</si>
  <si>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</si>
  <si>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</si>
  <si>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</si>
  <si>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</si>
  <si>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</si>
  <si>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</si>
  <si>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</si>
  <si>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</si>
  <si>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</si>
  <si>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</si>
  <si>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</si>
  <si>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</si>
  <si>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</si>
  <si>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</si>
  <si>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</si>
  <si>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</si>
  <si>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</si>
  <si>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</si>
  <si>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</si>
  <si>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</si>
  <si>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</si>
  <si>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</si>
  <si>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</si>
  <si>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</si>
  <si>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</si>
  <si>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</si>
  <si>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</si>
  <si>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</si>
  <si>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</si>
  <si>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</si>
  <si>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</si>
  <si>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</si>
  <si>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</si>
  <si>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</si>
  <si>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</si>
  <si>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</si>
  <si>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</si>
  <si>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</si>
  <si>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</si>
  <si>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</si>
  <si>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</si>
  <si>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</si>
  <si>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</si>
  <si>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</si>
  <si>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</si>
  <si>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</si>
  <si>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</si>
  <si>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</si>
  <si>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</si>
  <si>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</si>
  <si>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</si>
  <si>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</si>
  <si>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</si>
  <si>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</si>
  <si>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</si>
  <si>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</si>
  <si>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</si>
  <si>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</si>
  <si>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</si>
  <si>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</si>
  <si>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</si>
  <si>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</si>
  <si>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</si>
  <si>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</si>
  <si>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</si>
  <si>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</si>
  <si>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</si>
  <si>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</si>
  <si>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</si>
  <si>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</si>
  <si>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</si>
  <si>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</si>
  <si>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</si>
  <si>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</si>
  <si>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</si>
  <si>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</si>
  <si>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</si>
  <si>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</si>
  <si>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</si>
  <si>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</si>
  <si>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</si>
  <si>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</si>
  <si>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</si>
  <si>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</si>
  <si>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</si>
  <si>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</si>
  <si>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</si>
  <si>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</si>
  <si>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</si>
  <si>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</si>
  <si>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</si>
  <si>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</si>
  <si>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</si>
  <si>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</si>
  <si>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</si>
  <si>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</si>
  <si>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</si>
  <si>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</si>
  <si>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</si>
  <si>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</si>
  <si>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</si>
  <si>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</si>
  <si>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</si>
  <si>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</si>
  <si>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</si>
  <si>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</si>
  <si>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</si>
  <si>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</si>
  <si>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</si>
  <si>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</si>
  <si>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</si>
  <si>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</si>
  <si>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</si>
  <si>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</si>
  <si>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</si>
  <si>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</si>
  <si>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</si>
  <si>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</si>
  <si>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</si>
  <si>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</si>
  <si>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</si>
  <si>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</si>
  <si>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</si>
  <si>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</si>
  <si>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</si>
  <si>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</si>
  <si>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</si>
  <si>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</si>
  <si>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</si>
  <si>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</si>
  <si>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</si>
  <si>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</si>
  <si>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</si>
  <si>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</si>
  <si>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</si>
  <si>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</si>
  <si>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</si>
  <si>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</si>
  <si>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</si>
  <si>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</si>
  <si>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</si>
  <si>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</si>
  <si>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</si>
  <si>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</si>
  <si>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</si>
  <si>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</si>
  <si>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</si>
  <si>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</si>
  <si>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</si>
  <si>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</si>
  <si>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</si>
  <si>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</si>
  <si>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</si>
  <si>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</si>
  <si>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</si>
  <si>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</si>
  <si>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</si>
  <si>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</si>
  <si>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</si>
  <si>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</si>
  <si>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</si>
  <si>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</si>
  <si>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</si>
  <si>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</si>
  <si>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</si>
  <si>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</si>
  <si>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</si>
  <si>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</si>
  <si>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</si>
  <si>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</si>
  <si>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</si>
  <si>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</si>
  <si>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</si>
  <si>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</si>
  <si>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</si>
  <si>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</si>
  <si>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</si>
  <si>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</si>
  <si>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</si>
  <si>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</si>
  <si>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</si>
  <si>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</si>
  <si>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</si>
  <si>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</si>
  <si>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</si>
  <si>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</si>
  <si>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</si>
  <si>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</si>
  <si>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</si>
  <si>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</si>
  <si>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</si>
  <si>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</si>
  <si>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</si>
  <si>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</si>
  <si>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</si>
  <si>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</si>
  <si>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</si>
  <si>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</si>
  <si>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</si>
  <si>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</si>
  <si>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</si>
  <si>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</si>
  <si>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</si>
  <si>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</si>
  <si>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</si>
  <si>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</si>
  <si>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</si>
  <si>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</si>
  <si>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</si>
  <si>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</si>
  <si>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</si>
  <si>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</si>
  <si>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</si>
  <si>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</si>
  <si>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</si>
  <si>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</si>
  <si>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</si>
  <si>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</si>
  <si>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</si>
  <si>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</si>
  <si>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</si>
  <si>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</si>
  <si>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</si>
  <si>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</si>
  <si>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</si>
  <si>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</si>
  <si>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</si>
  <si>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</si>
  <si>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</si>
  <si>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</si>
  <si>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</si>
  <si>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</si>
  <si>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</si>
  <si>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</si>
  <si>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</si>
  <si>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</si>
  <si>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</si>
  <si>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</si>
  <si>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</si>
  <si>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</si>
  <si>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</si>
  <si>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</si>
  <si>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</si>
  <si>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</si>
  <si>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</si>
  <si>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</si>
  <si>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</si>
  <si>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</si>
  <si>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</si>
  <si>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</si>
  <si>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</si>
  <si>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</si>
  <si>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</si>
  <si>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</si>
  <si>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</si>
  <si>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</si>
  <si>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</si>
  <si>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</si>
  <si>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</si>
  <si>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</si>
  <si>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</si>
  <si>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</si>
  <si>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</si>
  <si>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</si>
  <si>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</si>
  <si>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</si>
  <si>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</si>
  <si>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</si>
  <si>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</si>
  <si>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</si>
  <si>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</si>
  <si>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</si>
  <si>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</si>
  <si>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</si>
  <si>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</si>
  <si>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</si>
  <si>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</si>
  <si>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</si>
  <si>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</si>
  <si>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</si>
  <si>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</si>
  <si>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</si>
  <si>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</si>
  <si>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</si>
  <si>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</si>
  <si>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</si>
  <si>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</si>
  <si>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</si>
  <si>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</si>
  <si>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</si>
  <si>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</si>
  <si>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</si>
  <si>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</si>
  <si>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</si>
  <si>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</si>
  <si>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</si>
  <si>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</si>
  <si>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</si>
  <si>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</si>
  <si>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</si>
  <si>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</si>
  <si>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</si>
  <si>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</si>
  <si>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</si>
  <si>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</si>
  <si>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</si>
  <si>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</si>
  <si>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</si>
  <si>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</si>
  <si>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</si>
  <si>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</si>
  <si>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</si>
  <si>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</si>
  <si>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</si>
  <si>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</si>
  <si>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</si>
  <si>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</si>
  <si>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</si>
  <si>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</si>
  <si>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</si>
  <si>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</si>
  <si>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</si>
  <si>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</si>
  <si>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</si>
  <si>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</si>
  <si>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</si>
  <si>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</si>
  <si>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</si>
  <si>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</si>
  <si>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</si>
  <si>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</si>
  <si>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</si>
  <si>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</si>
  <si>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</si>
  <si>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</si>
  <si>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</si>
  <si>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</si>
  <si>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</si>
  <si>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</si>
  <si>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</si>
  <si>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</si>
  <si>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</si>
  <si>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</si>
  <si>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</si>
  <si>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</si>
  <si>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</si>
  <si>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</si>
  <si>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</si>
  <si>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</si>
  <si>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</si>
  <si>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</si>
  <si>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</si>
  <si>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</si>
  <si>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</si>
  <si>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</si>
  <si>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</si>
  <si>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</si>
  <si>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</si>
  <si>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</si>
  <si>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</si>
  <si>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</si>
  <si>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</si>
  <si>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</si>
  <si>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</si>
  <si>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</si>
  <si>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</si>
  <si>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</si>
  <si>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</si>
  <si>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</si>
  <si>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</si>
  <si>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</si>
  <si>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</si>
  <si>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</si>
  <si>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</si>
  <si>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</si>
  <si>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</si>
  <si>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</si>
  <si>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</si>
  <si>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</si>
  <si>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</si>
  <si>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</si>
  <si>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</si>
  <si>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</si>
  <si>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</si>
  <si>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</si>
  <si>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</si>
  <si>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</si>
  <si>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</si>
  <si>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</si>
  <si>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</si>
  <si>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</si>
  <si>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</si>
  <si>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</si>
  <si>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</si>
  <si>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</si>
  <si>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</si>
  <si>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</si>
  <si>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</si>
  <si>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</si>
  <si>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</si>
  <si>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</si>
  <si>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</si>
  <si>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</si>
  <si>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</si>
  <si>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</si>
  <si>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</si>
  <si>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</si>
  <si>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</si>
  <si>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</si>
  <si>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</si>
  <si>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</si>
  <si>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</si>
  <si>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</si>
  <si>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</si>
  <si>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</si>
  <si>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</si>
  <si>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</si>
  <si>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</si>
  <si>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</si>
  <si>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</si>
  <si>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</si>
  <si>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</si>
  <si>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</si>
  <si>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</si>
  <si>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</si>
  <si>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</si>
  <si>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</si>
  <si>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</si>
  <si>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</si>
  <si>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</si>
  <si>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</si>
  <si>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</si>
  <si>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</si>
  <si>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</si>
  <si>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</si>
  <si>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</si>
  <si>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</si>
  <si>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</si>
  <si>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</si>
  <si>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</si>
  <si>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</si>
  <si>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</si>
  <si>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</si>
  <si>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</si>
  <si>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</si>
  <si>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</si>
  <si>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</si>
  <si>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</si>
  <si>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</si>
  <si>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</si>
  <si>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</si>
  <si>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</si>
  <si>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</si>
  <si>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</si>
  <si>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</si>
  <si>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</si>
  <si>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</si>
  <si>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</si>
  <si>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</si>
  <si>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</si>
  <si>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</si>
  <si>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</si>
  <si>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</si>
  <si>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</si>
  <si>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</si>
  <si>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</si>
  <si>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</si>
  <si>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</si>
  <si>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</si>
  <si>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</si>
  <si>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</si>
  <si>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</si>
  <si>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</si>
  <si>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</si>
  <si>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</si>
  <si>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</si>
  <si>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</si>
  <si>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</si>
  <si>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</si>
  <si>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</si>
  <si>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</si>
  <si>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</si>
  <si>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</si>
  <si>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</si>
  <si>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</si>
  <si>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</si>
  <si>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</si>
  <si>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</si>
  <si>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</si>
  <si>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</si>
  <si>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</si>
  <si>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</si>
  <si>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</si>
  <si>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</si>
  <si>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</si>
  <si>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</si>
  <si>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</si>
  <si>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</si>
  <si>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</si>
  <si>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</si>
  <si>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</si>
  <si>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</si>
  <si>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</si>
  <si>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</si>
  <si>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</si>
  <si>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</si>
  <si>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</si>
  <si>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</si>
  <si>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</si>
  <si>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</si>
  <si>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</si>
  <si>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</si>
  <si>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</si>
  <si>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</si>
  <si>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</si>
  <si>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</si>
  <si>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</si>
  <si>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</si>
  <si>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</si>
  <si>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</si>
  <si>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</si>
  <si>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</si>
  <si>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</si>
  <si>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</si>
  <si>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</si>
  <si>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</si>
  <si>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</si>
  <si>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</si>
  <si>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</si>
  <si>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</si>
  <si>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</si>
  <si>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</si>
  <si>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</si>
  <si>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</si>
  <si>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</si>
  <si>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</si>
  <si>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</si>
  <si>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</si>
  <si>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</si>
  <si>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</si>
  <si>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</si>
  <si>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</si>
  <si>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</si>
  <si>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</si>
  <si>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</si>
  <si>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</si>
  <si>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</si>
  <si>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</si>
  <si>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</si>
  <si>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</si>
  <si>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</si>
  <si>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</si>
  <si>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</si>
  <si>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</si>
  <si>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</si>
  <si>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</si>
  <si>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</si>
  <si>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</si>
  <si>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</si>
  <si>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</si>
  <si>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</si>
  <si>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</si>
  <si>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</si>
  <si>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</si>
  <si>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</si>
  <si>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</si>
  <si>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</si>
  <si>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</si>
  <si>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</si>
  <si>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</si>
  <si>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</si>
  <si>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</si>
  <si>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</si>
  <si>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</si>
  <si>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</si>
  <si>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</si>
  <si>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</si>
  <si>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</si>
  <si>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</si>
  <si>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</si>
  <si>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</si>
  <si>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</si>
  <si>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</si>
  <si>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</si>
  <si>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</si>
  <si>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</si>
  <si>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</si>
  <si>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</si>
  <si>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</si>
  <si>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</si>
  <si>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</si>
  <si>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</si>
  <si>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</si>
  <si>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</si>
  <si>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</si>
  <si>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</si>
  <si>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</si>
  <si>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</si>
  <si>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</si>
  <si>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</si>
  <si>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</si>
  <si>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</si>
  <si>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</si>
  <si>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</si>
  <si>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</si>
  <si>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</si>
  <si>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</si>
  <si>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</si>
  <si>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</si>
  <si>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</si>
  <si>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</si>
  <si>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</si>
  <si>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</si>
  <si>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</si>
  <si>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</si>
  <si>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</si>
  <si>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</si>
  <si>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</si>
  <si>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</si>
  <si>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</si>
  <si>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</si>
  <si>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</si>
  <si>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</si>
  <si>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</si>
  <si>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</si>
  <si>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</si>
  <si>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</si>
  <si>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</si>
  <si>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</si>
  <si>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</si>
  <si>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</si>
  <si>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</si>
  <si>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</si>
  <si>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</si>
  <si>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</si>
  <si>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</si>
  <si>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</si>
  <si>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</si>
  <si>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</si>
  <si>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</si>
  <si>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</si>
  <si>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</si>
  <si>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</si>
  <si>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</si>
  <si>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</si>
  <si>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</si>
  <si>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</si>
  <si>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</si>
  <si>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</si>
  <si>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</si>
  <si>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</si>
  <si>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</si>
  <si>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</si>
  <si>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</si>
  <si>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</si>
  <si>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</si>
  <si>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</si>
  <si>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</si>
  <si>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</si>
  <si>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</si>
  <si>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</si>
  <si>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</si>
  <si>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</si>
  <si>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</si>
  <si>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</si>
  <si>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</si>
  <si>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</si>
  <si>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</si>
  <si>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</si>
  <si>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</si>
  <si>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</si>
  <si>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</si>
  <si>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</si>
  <si>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</si>
  <si>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</si>
  <si>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</si>
  <si>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</si>
  <si>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</si>
  <si>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</si>
  <si>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</si>
  <si>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</si>
  <si>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</si>
  <si>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</si>
  <si>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</si>
  <si>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</si>
  <si>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</si>
  <si>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</si>
  <si>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</si>
  <si>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</si>
  <si>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</si>
  <si>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</si>
  <si>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</si>
  <si>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</si>
  <si>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</si>
  <si>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</si>
  <si>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</si>
  <si>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</si>
  <si>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</si>
  <si>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</si>
  <si>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</si>
  <si>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</si>
  <si>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</si>
  <si>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</si>
  <si>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</si>
  <si>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</si>
  <si>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</si>
  <si>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</si>
  <si>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</si>
  <si>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</si>
  <si>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</si>
  <si>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</si>
  <si>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</si>
  <si>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</si>
  <si>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</si>
  <si>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</si>
  <si>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</si>
  <si>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</si>
  <si>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</si>
  <si>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</si>
  <si>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</si>
  <si>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</si>
  <si>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</si>
  <si>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</si>
  <si>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</si>
  <si>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</si>
  <si>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</si>
  <si>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</si>
  <si>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</si>
  <si>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</si>
  <si>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</si>
  <si>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</si>
  <si>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</si>
  <si>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</si>
  <si>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</si>
  <si>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</si>
  <si>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</si>
  <si>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</si>
  <si>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</si>
  <si>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</si>
  <si>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</si>
  <si>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</si>
  <si>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</si>
  <si>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</si>
  <si>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</si>
  <si>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</si>
  <si>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</si>
  <si>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</si>
  <si>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</si>
  <si>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</si>
  <si>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</si>
  <si>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</si>
  <si>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</si>
  <si>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</si>
  <si>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</si>
  <si>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</si>
  <si>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</si>
  <si>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</si>
  <si>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</si>
  <si>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</si>
  <si>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</si>
  <si>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</si>
  <si>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</si>
  <si>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</si>
  <si>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</si>
  <si>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</si>
  <si>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</si>
  <si>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</si>
  <si>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</si>
  <si>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</si>
  <si>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</si>
  <si>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</si>
  <si>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</si>
  <si>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</si>
  <si>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</si>
  <si>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</si>
  <si>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</si>
  <si>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</si>
  <si>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</si>
  <si>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</si>
  <si>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</si>
  <si>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</si>
  <si>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</si>
  <si>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</si>
  <si>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</si>
  <si>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</si>
  <si>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</si>
  <si>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</si>
  <si>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</si>
  <si>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</si>
  <si>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</si>
  <si>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</si>
  <si>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</si>
  <si>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</si>
  <si>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</si>
  <si>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</si>
  <si>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</si>
  <si>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</si>
  <si>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</si>
  <si>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</si>
  <si>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</si>
  <si>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</si>
  <si>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</si>
  <si>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</si>
  <si>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</si>
  <si>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</si>
  <si>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</si>
  <si>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</si>
  <si>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</si>
  <si>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</si>
  <si>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</si>
  <si>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</si>
  <si>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</si>
  <si>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</si>
  <si>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</si>
  <si>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</si>
  <si>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</si>
  <si>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</si>
  <si>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</si>
  <si>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</si>
  <si>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</si>
  <si>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</si>
  <si>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</si>
  <si>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</si>
  <si>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</si>
  <si>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</si>
  <si>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</si>
  <si>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</si>
  <si>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</si>
  <si>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</si>
  <si>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</si>
  <si>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</si>
  <si>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</si>
  <si>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</si>
  <si>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</si>
  <si>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</si>
  <si>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</si>
  <si>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</si>
  <si>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</si>
  <si>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</si>
  <si>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</si>
  <si>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</si>
  <si>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</si>
  <si>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</si>
  <si>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</si>
  <si>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</si>
  <si>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</si>
  <si>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</si>
  <si>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</si>
  <si>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</si>
  <si>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</si>
  <si>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</si>
  <si>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</si>
  <si>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</si>
  <si>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</si>
  <si>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</si>
  <si>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</si>
  <si>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</si>
  <si>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</si>
  <si>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</si>
  <si>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</si>
  <si>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</si>
  <si>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</si>
  <si>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</si>
  <si>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</si>
  <si>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</si>
  <si>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</si>
  <si>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</si>
  <si>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</si>
  <si>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</si>
  <si>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</si>
  <si>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</si>
  <si>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</si>
  <si>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</si>
  <si>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</si>
  <si>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</si>
  <si>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</si>
  <si>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</si>
  <si>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</si>
  <si>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</si>
  <si>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</si>
  <si>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</si>
  <si>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</si>
  <si>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</si>
  <si>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</si>
  <si>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</si>
  <si>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</si>
  <si>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</si>
  <si>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</si>
  <si>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</si>
  <si>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</si>
  <si>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</si>
  <si>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</si>
  <si>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</si>
  <si>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</si>
  <si>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</si>
  <si>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</si>
  <si>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</si>
  <si>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</si>
  <si>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</si>
  <si>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</si>
  <si>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</si>
  <si>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</si>
  <si>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</si>
  <si>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</si>
  <si>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</si>
  <si>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</si>
  <si>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</si>
  <si>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</si>
  <si>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</si>
  <si>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</si>
  <si>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</si>
  <si>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</si>
  <si>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</si>
  <si>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</si>
  <si>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</si>
  <si>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</si>
  <si>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</si>
  <si>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</si>
  <si>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</si>
  <si>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</si>
  <si>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</si>
  <si>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</si>
  <si>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</si>
  <si>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</si>
  <si>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</si>
  <si>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</si>
  <si>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</si>
  <si>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</si>
  <si>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</si>
  <si>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</si>
  <si>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</si>
  <si>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</si>
  <si>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</si>
  <si>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</si>
  <si>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</si>
  <si>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</si>
  <si>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</si>
  <si>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</si>
  <si>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</si>
  <si>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</si>
  <si>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</si>
  <si>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</si>
  <si>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</si>
  <si>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</si>
  <si>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</si>
  <si>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</si>
  <si>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</si>
  <si>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</si>
  <si>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</si>
  <si>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</si>
  <si>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</si>
  <si>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</si>
  <si>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</si>
  <si>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</si>
  <si>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</si>
  <si>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</si>
  <si>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</si>
  <si>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</si>
  <si>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</si>
  <si>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</si>
  <si>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</si>
  <si>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</si>
  <si>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</si>
  <si>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</si>
  <si>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</si>
  <si>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</si>
  <si>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</si>
  <si>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</si>
  <si>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</si>
  <si>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</si>
  <si>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</si>
  <si>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</si>
  <si>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</si>
  <si>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</si>
  <si>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</si>
  <si>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</si>
  <si>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</si>
  <si>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</si>
  <si>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</si>
  <si>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</si>
  <si>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</si>
  <si>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</si>
  <si>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</si>
  <si>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</si>
  <si>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</si>
  <si>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</si>
  <si>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</si>
  <si>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</si>
  <si>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</si>
  <si>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</si>
  <si>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</si>
  <si>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</si>
  <si>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</si>
  <si>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</si>
  <si>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</si>
  <si>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</si>
  <si>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</si>
  <si>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</si>
  <si>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</si>
  <si>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</si>
  <si>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</si>
  <si>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</si>
  <si>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</si>
  <si>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</si>
  <si>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</si>
  <si>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</si>
  <si>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</si>
  <si>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</si>
  <si>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</si>
  <si>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</si>
  <si>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</si>
  <si>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</si>
  <si>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</si>
  <si>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</si>
  <si>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</si>
  <si>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</si>
  <si>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</si>
  <si>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</si>
  <si>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</si>
  <si>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</si>
  <si>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</si>
  <si>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</si>
  <si>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</si>
  <si>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</si>
  <si>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</si>
  <si>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</si>
  <si>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</si>
  <si>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</si>
  <si>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</si>
  <si>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</si>
  <si>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</si>
  <si>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</si>
  <si>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</si>
  <si>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</si>
  <si>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</si>
  <si>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</si>
  <si>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</si>
  <si>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</si>
  <si>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</si>
  <si>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</si>
  <si>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</si>
  <si>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</si>
  <si>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</si>
  <si>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</si>
  <si>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</si>
  <si>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</si>
  <si>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</si>
  <si>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</si>
  <si>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</si>
  <si>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</si>
  <si>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</si>
  <si>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</si>
  <si>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</si>
  <si>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</si>
  <si>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</si>
  <si>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</si>
  <si>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</si>
  <si>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</si>
  <si>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</si>
  <si>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</si>
  <si>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</si>
  <si>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</si>
  <si>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</si>
  <si>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</si>
  <si>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</si>
  <si>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</si>
  <si>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</si>
  <si>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</si>
  <si>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</si>
  <si>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</si>
  <si>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</si>
  <si>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</si>
  <si>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</si>
  <si>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</si>
  <si>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</si>
  <si>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</si>
  <si>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</si>
  <si>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</si>
  <si>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</si>
  <si>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</si>
  <si>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</si>
  <si>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</si>
  <si>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</si>
  <si>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</si>
  <si>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</si>
  <si>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</si>
  <si>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</si>
  <si>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</si>
  <si>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</si>
  <si>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</si>
  <si>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</si>
  <si>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</si>
  <si>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</si>
  <si>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</si>
  <si>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</si>
  <si>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</si>
  <si>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</si>
  <si>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</si>
  <si>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</si>
  <si>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</si>
  <si>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</si>
  <si>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</si>
  <si>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</si>
  <si>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</si>
  <si>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</si>
  <si>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</si>
  <si>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</si>
  <si>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</si>
  <si>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</si>
  <si>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</si>
  <si>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</si>
  <si>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</si>
  <si>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</si>
  <si>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</si>
  <si>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</si>
  <si>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</si>
  <si>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</si>
  <si>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</si>
  <si>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</si>
  <si>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</si>
  <si>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</si>
  <si>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</si>
  <si>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</si>
  <si>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</si>
  <si>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</si>
  <si>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</si>
  <si>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</si>
  <si>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</si>
  <si>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</si>
  <si>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</si>
  <si>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</si>
  <si>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</si>
  <si>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</si>
  <si>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</si>
  <si>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</si>
  <si>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</si>
  <si>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</si>
  <si>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</si>
  <si>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</si>
  <si>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</si>
  <si>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</si>
  <si>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</si>
  <si>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</si>
  <si>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</si>
  <si>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</si>
  <si>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</si>
  <si>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</si>
  <si>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</si>
  <si>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</si>
  <si>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</si>
  <si>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</si>
  <si>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</si>
  <si>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</si>
  <si>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</si>
  <si>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</si>
  <si>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</si>
  <si>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</si>
  <si>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</si>
  <si>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</si>
  <si>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</si>
  <si>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</si>
  <si>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</si>
  <si>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</si>
  <si>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</si>
  <si>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</si>
  <si>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</si>
  <si>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</si>
  <si>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</si>
  <si>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</si>
  <si>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</si>
  <si>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</si>
  <si>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</si>
  <si>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</si>
  <si>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</si>
  <si>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</si>
  <si>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</si>
  <si>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</si>
  <si>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</si>
  <si>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</si>
  <si>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</si>
  <si>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</si>
  <si>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</si>
  <si>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</si>
  <si>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</si>
  <si>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</si>
  <si>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</si>
  <si>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</si>
  <si>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</si>
  <si>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</si>
  <si>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</si>
  <si>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</si>
  <si>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</si>
  <si>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</si>
  <si>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</si>
  <si>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</si>
  <si>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</si>
  <si>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</si>
  <si>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</si>
  <si>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</si>
  <si>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</si>
  <si>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</si>
  <si>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</si>
  <si>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</si>
  <si>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</si>
  <si>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</si>
  <si>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</si>
  <si>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</si>
  <si>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</si>
  <si>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</si>
  <si>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</si>
  <si>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</si>
  <si>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</si>
  <si>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</si>
  <si>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</si>
  <si>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</si>
  <si>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</si>
  <si>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</si>
  <si>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</si>
  <si>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</si>
  <si>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</si>
  <si>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</si>
  <si>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</si>
  <si>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</si>
  <si>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</si>
  <si>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</si>
  <si>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</si>
  <si>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</si>
  <si>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</si>
  <si>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</si>
  <si>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</si>
  <si>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</si>
  <si>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</si>
  <si>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</si>
  <si>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</si>
  <si>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</si>
  <si>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</si>
  <si>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</si>
  <si>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</si>
  <si>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</si>
  <si>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</si>
  <si>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</si>
  <si>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</si>
  <si>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</si>
  <si>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</si>
  <si>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</si>
  <si>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</si>
  <si>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</si>
  <si>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</si>
  <si>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</si>
  <si>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</si>
  <si>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</si>
  <si>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</si>
  <si>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</si>
  <si>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</si>
  <si>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</si>
  <si>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</si>
  <si>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</si>
  <si>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</si>
  <si>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</si>
  <si>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</si>
  <si>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</si>
  <si>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</si>
  <si>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</si>
  <si>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</si>
  <si>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</si>
  <si>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</si>
  <si>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</si>
  <si>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</si>
  <si>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</si>
  <si>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</si>
  <si>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</si>
  <si>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</si>
  <si>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</si>
  <si>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</si>
  <si>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</si>
  <si>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</si>
  <si>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</si>
  <si>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</si>
  <si>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</si>
  <si>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</si>
  <si>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</si>
  <si>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</si>
  <si>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</si>
  <si>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</si>
  <si>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</si>
  <si>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</si>
  <si>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</si>
  <si>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</si>
  <si>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</si>
  <si>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</si>
  <si>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</si>
  <si>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</si>
  <si>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</si>
  <si>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</si>
  <si>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</si>
  <si>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</si>
  <si>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</si>
  <si>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</si>
  <si>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</si>
  <si>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</si>
  <si>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</si>
  <si>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</si>
  <si>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</si>
  <si>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</si>
  <si>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</si>
  <si>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</si>
  <si>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</si>
  <si>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</si>
  <si>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</si>
  <si>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</si>
  <si>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</si>
  <si>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</si>
  <si>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</si>
  <si>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</si>
  <si>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</si>
  <si>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</si>
  <si>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</si>
  <si>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</si>
  <si>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</si>
  <si>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</si>
  <si>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</si>
  <si>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</si>
  <si>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</si>
  <si>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</si>
  <si>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</si>
  <si>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</si>
  <si>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</si>
  <si>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</si>
  <si>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</si>
  <si>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</si>
  <si>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</si>
  <si>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</si>
  <si>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</si>
  <si>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</si>
  <si>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</si>
  <si>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</si>
  <si>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</si>
  <si>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</si>
  <si>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</si>
  <si>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</si>
  <si>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</si>
  <si>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</si>
  <si>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</si>
  <si>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</si>
  <si>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</si>
  <si>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</si>
  <si>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</si>
  <si>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</si>
  <si>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</si>
  <si>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</si>
  <si>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</si>
  <si>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</si>
  <si>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</si>
  <si>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</si>
  <si>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</si>
  <si>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</si>
  <si>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</si>
  <si>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</si>
  <si>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</si>
  <si>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</si>
  <si>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</si>
  <si>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</si>
  <si>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</si>
  <si>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</si>
  <si>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</si>
  <si>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</si>
  <si>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</si>
  <si>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</si>
  <si>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</si>
  <si>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</si>
  <si>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</si>
  <si>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</si>
  <si>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</si>
  <si>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</si>
  <si>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</si>
  <si>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</si>
  <si>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</si>
  <si>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</si>
  <si>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</si>
  <si>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</si>
  <si>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</si>
  <si>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</si>
  <si>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</si>
  <si>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</si>
  <si>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</si>
  <si>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</si>
  <si>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</si>
  <si>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</si>
  <si>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</si>
  <si>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</si>
  <si>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</si>
  <si>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</si>
  <si>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</si>
  <si>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</si>
  <si>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</si>
  <si>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</si>
  <si>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</si>
  <si>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</si>
  <si>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</si>
  <si>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</si>
  <si>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</si>
  <si>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</si>
  <si>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</si>
  <si>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</si>
  <si>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</si>
  <si>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</si>
  <si>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</si>
  <si>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</si>
  <si>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</si>
  <si>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</si>
  <si>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</si>
  <si>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</si>
  <si>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</si>
  <si>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</si>
  <si>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</si>
  <si>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</si>
  <si>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</si>
  <si>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</si>
  <si>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</si>
  <si>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</si>
  <si>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</si>
  <si>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</si>
  <si>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</si>
  <si>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</si>
  <si>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</si>
  <si>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</si>
  <si>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</si>
  <si>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</si>
  <si>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</si>
  <si>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</si>
  <si>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</si>
  <si>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</si>
  <si>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</si>
  <si>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</si>
  <si>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</si>
  <si>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</si>
  <si>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</si>
  <si>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</si>
  <si>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</si>
  <si>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</si>
  <si>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</si>
  <si>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</si>
  <si>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</si>
  <si>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</si>
  <si>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</si>
  <si>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</si>
  <si>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</si>
  <si>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</si>
  <si>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</si>
  <si>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</si>
  <si>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</si>
  <si>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</si>
  <si>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</si>
  <si>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</si>
  <si>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</si>
  <si>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</si>
  <si>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</si>
  <si>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</si>
  <si>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</si>
  <si>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</si>
  <si>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</si>
  <si>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</si>
  <si>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</si>
  <si>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</si>
  <si>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</si>
  <si>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</si>
  <si>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</si>
  <si>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</si>
  <si>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</si>
  <si>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</si>
  <si>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</si>
  <si>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</si>
  <si>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</si>
  <si>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</si>
  <si>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</si>
  <si>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</si>
  <si>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</si>
  <si>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</si>
  <si>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</si>
  <si>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</si>
  <si>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</si>
  <si>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</si>
  <si>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</si>
  <si>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</si>
  <si>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</si>
  <si>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</si>
  <si>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</si>
  <si>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</si>
  <si>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</si>
  <si>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</si>
  <si>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</si>
  <si>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</si>
  <si>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</si>
  <si>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</si>
  <si>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</si>
  <si>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</si>
  <si>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</si>
  <si>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</si>
  <si>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</si>
  <si>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</si>
  <si>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</si>
  <si>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</si>
  <si>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</si>
  <si>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</si>
  <si>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</si>
  <si>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</si>
  <si>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</si>
  <si>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</si>
  <si>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</si>
  <si>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</si>
  <si>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</si>
  <si>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</si>
  <si>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</si>
  <si>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</si>
  <si>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</si>
  <si>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</si>
  <si>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</si>
  <si>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</si>
  <si>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</si>
  <si>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</si>
  <si>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</si>
  <si>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</si>
  <si>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</si>
  <si>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</si>
  <si>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</si>
  <si>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</si>
  <si>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</si>
  <si>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</si>
  <si>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</si>
  <si>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</si>
  <si>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</si>
  <si>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</si>
  <si>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</si>
  <si>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</si>
  <si>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</si>
  <si>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</si>
  <si>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</si>
  <si>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</si>
  <si>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</si>
  <si>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</si>
  <si>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</si>
  <si>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</si>
  <si>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</si>
  <si>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</si>
  <si>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</si>
  <si>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</si>
  <si>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</si>
  <si>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</si>
  <si>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</si>
  <si>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</si>
  <si>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</si>
  <si>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</si>
  <si>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</si>
  <si>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</si>
  <si>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</si>
  <si>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</si>
  <si>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</si>
  <si>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</si>
  <si>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</si>
  <si>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</si>
  <si>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</si>
  <si>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</si>
  <si>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</si>
  <si>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</si>
  <si>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</si>
  <si>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</si>
  <si>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</si>
  <si>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</si>
  <si>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</si>
  <si>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</si>
  <si>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</si>
  <si>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</si>
  <si>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</si>
  <si>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</si>
  <si>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</si>
  <si>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</si>
  <si>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</si>
  <si>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</si>
  <si>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</si>
  <si>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</si>
  <si>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</si>
  <si>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</si>
  <si>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</si>
  <si>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</si>
  <si>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</si>
  <si>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</si>
  <si>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</si>
  <si>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</si>
  <si>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</si>
  <si>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</si>
  <si>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</si>
  <si>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</si>
  <si>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</si>
  <si>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</si>
  <si>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</si>
  <si>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</si>
  <si>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</si>
  <si>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</si>
  <si>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</si>
  <si>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</si>
  <si>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</si>
  <si>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</si>
  <si>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</si>
  <si>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</si>
  <si>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</si>
  <si>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</si>
  <si>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</si>
  <si>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</si>
  <si>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</si>
  <si>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</si>
  <si>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</si>
  <si>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</si>
  <si>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</si>
  <si>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</si>
  <si>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</si>
  <si>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</si>
  <si>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</si>
  <si>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</si>
  <si>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</si>
  <si>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</si>
  <si>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</si>
  <si>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</si>
  <si>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</si>
  <si>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</si>
  <si>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</si>
  <si>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</si>
  <si>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</si>
  <si>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</si>
  <si>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</si>
  <si>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</si>
  <si>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</si>
  <si>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</si>
  <si>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</si>
  <si>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</si>
  <si>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</si>
  <si>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</si>
  <si>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</si>
  <si>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</si>
  <si>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</si>
  <si>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</si>
  <si>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</si>
  <si>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</si>
  <si>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</si>
  <si>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</si>
  <si>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</si>
  <si>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</si>
  <si>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</si>
  <si>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</si>
  <si>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</si>
  <si>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</si>
  <si>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</si>
  <si>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</si>
  <si>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</si>
  <si>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</si>
  <si>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</si>
  <si>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</si>
  <si>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</si>
  <si>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</si>
  <si>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</si>
  <si>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</si>
  <si>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</si>
  <si>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</si>
  <si>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</si>
  <si>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</si>
  <si>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</si>
  <si>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</si>
  <si>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</si>
  <si>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</si>
  <si>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</si>
  <si>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</si>
  <si>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</si>
  <si>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</si>
  <si>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</si>
  <si>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</si>
  <si>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</si>
  <si>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</si>
  <si>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</si>
  <si>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</si>
  <si>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</si>
  <si>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</si>
  <si>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</si>
  <si>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</si>
  <si>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</si>
  <si>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</si>
  <si>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</si>
  <si>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</si>
  <si>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</si>
  <si>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</si>
  <si>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</si>
  <si>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</si>
  <si>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</si>
  <si>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</si>
  <si>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</si>
  <si>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</si>
  <si>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</si>
  <si>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</si>
  <si>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</si>
  <si>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</si>
  <si>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</si>
  <si>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</si>
  <si>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</si>
  <si>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</si>
  <si>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</si>
  <si>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</si>
  <si>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</si>
  <si>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</si>
  <si>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</si>
  <si>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</si>
  <si>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</si>
  <si>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</si>
  <si>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</si>
  <si>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</si>
  <si>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</si>
  <si>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</si>
  <si>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</si>
  <si>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</si>
  <si>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</si>
  <si>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</si>
  <si>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</si>
  <si>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</si>
  <si>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</si>
  <si>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</si>
  <si>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</si>
  <si>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</si>
  <si>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</si>
  <si>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</si>
  <si>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</si>
  <si>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</si>
  <si>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</si>
  <si>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</si>
  <si>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</si>
  <si>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</si>
  <si>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</si>
  <si>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</si>
  <si>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</si>
  <si>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</si>
  <si>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</si>
  <si>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</si>
  <si>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</si>
  <si>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</si>
  <si>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</si>
  <si>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</si>
  <si>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</si>
  <si>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</si>
  <si>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</si>
  <si>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</si>
  <si>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</si>
  <si>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</si>
  <si>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</si>
  <si>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</si>
  <si>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</si>
  <si>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</si>
  <si>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</si>
  <si>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</si>
  <si>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</si>
  <si>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</si>
  <si>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</si>
  <si>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</si>
  <si>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</si>
  <si>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</si>
  <si>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</si>
  <si>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</si>
  <si>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</si>
  <si>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</si>
  <si>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</si>
  <si>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</si>
  <si>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</si>
  <si>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</si>
  <si>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</si>
  <si>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</si>
  <si>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</si>
  <si>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</si>
  <si>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</si>
  <si>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</si>
  <si>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</si>
  <si>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</si>
  <si>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</si>
  <si>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</si>
  <si>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</si>
  <si>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</si>
  <si>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</si>
  <si>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</si>
  <si>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</si>
  <si>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</si>
  <si>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</si>
  <si>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</si>
  <si>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</si>
  <si>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</si>
  <si>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</si>
  <si>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</si>
  <si>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</si>
  <si>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</si>
  <si>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</si>
  <si>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</si>
  <si>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</si>
  <si>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</si>
  <si>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</si>
  <si>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</si>
  <si>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</si>
  <si>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</si>
  <si>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</si>
  <si>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</si>
  <si>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</si>
  <si>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</si>
  <si>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</si>
  <si>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</si>
  <si>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</si>
  <si>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</si>
  <si>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</si>
  <si>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</si>
  <si>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</si>
  <si>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</si>
  <si>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</si>
  <si>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</si>
  <si>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</si>
  <si>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</si>
  <si>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</si>
  <si>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</si>
  <si>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</si>
  <si>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</si>
  <si>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</si>
  <si>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</si>
  <si>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</si>
  <si>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</si>
  <si>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</si>
  <si>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</si>
  <si>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</si>
  <si>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</si>
  <si>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</si>
  <si>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</si>
  <si>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</si>
  <si>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</si>
  <si>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</si>
  <si>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</si>
  <si>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</si>
  <si>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</si>
  <si>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</si>
  <si>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</si>
  <si>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</si>
  <si>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</si>
  <si>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</si>
  <si>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</si>
  <si>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</si>
  <si>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</si>
  <si>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</si>
  <si>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</si>
  <si>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</si>
  <si>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</si>
  <si>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</si>
  <si>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</si>
  <si>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</si>
  <si>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</si>
  <si>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</si>
  <si>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</si>
  <si>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</si>
  <si>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</si>
  <si>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</si>
  <si>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</si>
  <si>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</si>
  <si>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</si>
  <si>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</si>
  <si>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</si>
  <si>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</si>
  <si>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</si>
  <si>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</si>
  <si>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</si>
  <si>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</si>
  <si>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</si>
  <si>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</si>
  <si>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</si>
  <si>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</si>
  <si>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</si>
  <si>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</si>
  <si>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</si>
  <si>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</si>
  <si>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</si>
  <si>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</si>
  <si>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</si>
  <si>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</si>
  <si>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</si>
  <si>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</si>
  <si>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</si>
  <si>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</si>
  <si>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</si>
  <si>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</si>
  <si>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</si>
  <si>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</si>
  <si>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</si>
  <si>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</si>
  <si>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</si>
  <si>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</si>
  <si>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</si>
  <si>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</si>
  <si>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</si>
  <si>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</si>
  <si>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</si>
  <si>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</si>
  <si>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</si>
  <si>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</si>
  <si>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</si>
  <si>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</si>
  <si>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</si>
  <si>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</si>
  <si>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</si>
  <si>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</si>
  <si>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</si>
  <si>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</si>
  <si>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</si>
  <si>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</si>
  <si>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</si>
  <si>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</si>
  <si>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</si>
  <si>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</si>
  <si>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</si>
  <si>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</si>
  <si>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</si>
  <si>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</si>
  <si>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</si>
  <si>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</si>
  <si>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</si>
  <si>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</si>
  <si>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</si>
  <si>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</si>
  <si>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</si>
  <si>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</si>
  <si>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</si>
  <si>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</si>
  <si>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</si>
  <si>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</si>
  <si>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</si>
  <si>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</si>
  <si>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</si>
  <si>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</si>
  <si>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</si>
  <si>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</si>
  <si>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</si>
  <si>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</si>
  <si>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</si>
  <si>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</si>
  <si>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</si>
  <si>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</si>
  <si>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</si>
  <si>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</si>
  <si>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</si>
  <si>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</si>
  <si>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</si>
  <si>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</si>
  <si>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</si>
  <si>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</si>
  <si>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</si>
  <si>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</si>
  <si>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</si>
  <si>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</si>
  <si>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</si>
  <si>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</si>
  <si>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</si>
  <si>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</si>
  <si>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</si>
  <si>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</si>
  <si>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</si>
  <si>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</si>
  <si>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</si>
  <si>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</si>
  <si>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</si>
  <si>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</si>
  <si>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</si>
  <si>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</si>
  <si>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</si>
  <si>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</si>
  <si>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</si>
  <si>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</si>
  <si>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</si>
  <si>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</si>
  <si>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</si>
  <si>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</si>
  <si>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</si>
  <si>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</si>
  <si>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</si>
  <si>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</si>
  <si>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</si>
  <si>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</si>
  <si>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</si>
  <si>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</si>
  <si>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</si>
  <si>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</si>
  <si>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</si>
  <si>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</si>
  <si>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</si>
  <si>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</si>
  <si>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</si>
  <si>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</si>
  <si>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</si>
  <si>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</si>
  <si>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</si>
  <si>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</si>
  <si>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</si>
  <si>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</si>
  <si>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</si>
  <si>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</si>
  <si>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</si>
  <si>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</si>
  <si>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</si>
  <si>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</si>
  <si>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</si>
  <si>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</si>
  <si>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</si>
  <si>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</si>
  <si>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</si>
  <si>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</si>
  <si>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</si>
  <si>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</si>
  <si>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</si>
  <si>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</si>
  <si>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</si>
  <si>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</si>
  <si>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</si>
  <si>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</si>
  <si>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</si>
  <si>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</si>
  <si>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</si>
  <si>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</si>
  <si>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</si>
  <si>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</si>
  <si>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</si>
  <si>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</si>
  <si>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</si>
  <si>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</si>
  <si>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</si>
  <si>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</si>
  <si>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</si>
  <si>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</si>
  <si>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</si>
  <si>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</si>
  <si>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</si>
  <si>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</si>
  <si>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</si>
  <si>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</si>
  <si>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</si>
  <si>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</si>
  <si>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</si>
  <si>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</si>
  <si>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</si>
  <si>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</si>
  <si>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</si>
  <si>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</si>
  <si>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</si>
  <si>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</si>
  <si>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</si>
  <si>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</si>
  <si>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</si>
  <si>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</si>
  <si>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</si>
  <si>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</si>
  <si>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</si>
  <si>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</si>
  <si>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</si>
  <si>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</si>
  <si>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</si>
  <si>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</si>
  <si>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</si>
  <si>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</si>
  <si>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</si>
  <si>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</si>
  <si>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</si>
  <si>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</si>
  <si>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</si>
  <si>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</si>
  <si>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</si>
  <si>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</si>
  <si>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</si>
  <si>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</si>
  <si>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</si>
  <si>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</si>
  <si>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</si>
  <si>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</si>
  <si>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</si>
  <si>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</si>
  <si>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</si>
  <si>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</si>
  <si>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</si>
  <si>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</si>
  <si>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</si>
  <si>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</si>
  <si>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</si>
  <si>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</si>
  <si>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</si>
  <si>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</si>
  <si>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</si>
  <si>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</si>
  <si>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</si>
  <si>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</si>
  <si>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</si>
  <si>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</si>
  <si>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</si>
  <si>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</si>
  <si>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</si>
  <si>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</si>
  <si>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</si>
  <si>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</si>
  <si>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</si>
  <si>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</si>
  <si>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</si>
  <si>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</si>
  <si>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</si>
  <si>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</si>
  <si>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</si>
  <si>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</si>
  <si>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</si>
  <si>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</si>
  <si>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</si>
  <si>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</si>
  <si>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</si>
  <si>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</si>
  <si>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</si>
  <si>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</si>
  <si>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</si>
  <si>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</si>
  <si>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</si>
  <si>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</si>
  <si>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</si>
  <si>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</si>
  <si>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</si>
  <si>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</si>
  <si>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</si>
  <si>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</si>
  <si>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</si>
  <si>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</si>
  <si>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</si>
  <si>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</si>
  <si>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</si>
  <si>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</si>
  <si>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</si>
  <si>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</si>
  <si>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</si>
  <si>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</si>
  <si>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</si>
  <si>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</si>
  <si>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</si>
  <si>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</si>
  <si>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</si>
  <si>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</si>
  <si>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</si>
  <si>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</si>
  <si>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</si>
  <si>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</si>
  <si>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</si>
  <si>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</si>
  <si>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</si>
  <si>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</si>
  <si>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</si>
  <si>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</si>
  <si>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</si>
  <si>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</si>
  <si>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</si>
  <si>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</si>
  <si>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</si>
  <si>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</si>
  <si>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</si>
  <si>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</si>
  <si>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</si>
  <si>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</si>
  <si>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</si>
  <si>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</si>
  <si>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</si>
  <si>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</si>
  <si>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</si>
  <si>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</si>
  <si>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</si>
  <si>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</si>
  <si>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</si>
  <si>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</si>
  <si>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</si>
  <si>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</si>
  <si>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</si>
  <si>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</si>
  <si>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</si>
  <si>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</si>
  <si>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</si>
  <si>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</si>
  <si>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</si>
  <si>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</si>
  <si>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</si>
  <si>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</si>
  <si>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</si>
  <si>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</si>
  <si>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</si>
  <si>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</si>
  <si>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</si>
  <si>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</si>
  <si>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</si>
  <si>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</si>
  <si>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</si>
  <si>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</si>
  <si>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</si>
  <si>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</si>
  <si>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</si>
  <si>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</si>
  <si>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</si>
  <si>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</si>
  <si>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</si>
  <si>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</si>
  <si>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</si>
  <si>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</si>
  <si>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</si>
  <si>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</si>
  <si>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</si>
  <si>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</si>
  <si>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</si>
  <si>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</si>
  <si>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</si>
  <si>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</si>
  <si>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</si>
  <si>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</si>
  <si>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</si>
  <si>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</si>
  <si>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</si>
  <si>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</si>
  <si>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</si>
  <si>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</si>
  <si>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</si>
  <si>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</si>
  <si>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</si>
  <si>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</si>
  <si>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</si>
  <si>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</si>
  <si>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</si>
  <si>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</si>
  <si>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</si>
  <si>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</si>
  <si>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</si>
  <si>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</si>
  <si>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</si>
  <si>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</si>
  <si>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</si>
  <si>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</si>
  <si>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</si>
  <si>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</si>
  <si>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</si>
  <si>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</si>
  <si>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</si>
  <si>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</si>
  <si>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</si>
  <si>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</si>
  <si>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</si>
  <si>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</si>
  <si>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</si>
  <si>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</si>
  <si>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</si>
  <si>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</si>
  <si>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</si>
  <si>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</si>
  <si>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</si>
  <si>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</si>
  <si>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</si>
  <si>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</si>
  <si>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</si>
  <si>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</si>
  <si>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</si>
  <si>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</si>
  <si>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</si>
  <si>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</si>
  <si>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</si>
  <si>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</si>
  <si>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</si>
  <si>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</si>
  <si>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</si>
  <si>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</si>
  <si>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</si>
  <si>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</si>
  <si>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</si>
  <si>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</si>
  <si>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</si>
  <si>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</si>
  <si>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</si>
  <si>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</si>
  <si>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</si>
  <si>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</si>
  <si>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</si>
  <si>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</si>
  <si>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</si>
  <si>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</si>
  <si>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</si>
  <si>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</si>
  <si>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</si>
  <si>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</si>
  <si>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</si>
  <si>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</si>
  <si>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</si>
  <si>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</si>
  <si>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</si>
  <si>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</si>
  <si>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</si>
  <si>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</si>
  <si>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</si>
  <si>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</si>
  <si>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</si>
  <si>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</si>
  <si>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</si>
  <si>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</si>
  <si>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</si>
  <si>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</si>
  <si>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</si>
  <si>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</si>
  <si>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</si>
  <si>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</si>
  <si>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</si>
  <si>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</si>
  <si>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</si>
  <si>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</si>
  <si>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</si>
  <si>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</si>
  <si>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</si>
  <si>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</si>
  <si>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</si>
  <si>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</si>
  <si>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</si>
  <si>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</si>
  <si>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</si>
  <si>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</si>
  <si>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</si>
  <si>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</si>
  <si>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</si>
  <si>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</si>
  <si>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</si>
  <si>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</si>
  <si>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</si>
  <si>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</si>
  <si>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</si>
  <si>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</si>
  <si>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</si>
  <si>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</si>
  <si>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</si>
  <si>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</si>
  <si>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</si>
  <si>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</si>
  <si>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</si>
  <si>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</si>
  <si>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</si>
  <si>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</si>
  <si>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</si>
  <si>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</si>
  <si>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</si>
  <si>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</si>
  <si>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</si>
  <si>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</si>
  <si>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</si>
  <si>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</si>
  <si>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</si>
  <si>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</si>
  <si>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</si>
  <si>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</si>
  <si>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</si>
  <si>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</si>
  <si>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</si>
  <si>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</si>
  <si>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</si>
  <si>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</si>
  <si>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</si>
  <si>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</si>
  <si>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</si>
  <si>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</si>
  <si>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</si>
  <si>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</si>
  <si>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</si>
  <si>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</si>
  <si>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</si>
  <si>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</si>
  <si>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</si>
  <si>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</si>
  <si>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</si>
  <si>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</si>
  <si>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</si>
  <si>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</si>
  <si>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</si>
  <si>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</si>
  <si>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</si>
  <si>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</si>
  <si>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</si>
  <si>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</si>
  <si>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</si>
  <si>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</si>
  <si>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</si>
  <si>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</si>
  <si>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</si>
  <si>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</si>
  <si>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</si>
  <si>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</si>
  <si>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</si>
  <si>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</si>
  <si>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</si>
  <si>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</si>
  <si>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</si>
  <si>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</si>
  <si>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</si>
  <si>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</si>
  <si>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</si>
  <si>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</si>
  <si>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</si>
  <si>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</si>
  <si>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</si>
  <si>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</si>
  <si>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</si>
  <si>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</si>
  <si>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</si>
  <si>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</si>
  <si>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</si>
  <si>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</si>
  <si>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</si>
  <si>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</si>
  <si>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</si>
  <si>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</si>
  <si>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</si>
  <si>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</si>
  <si>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</si>
  <si>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</si>
  <si>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</si>
  <si>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</si>
  <si>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</si>
  <si>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</si>
  <si>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</si>
  <si>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</si>
  <si>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</si>
  <si>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</si>
  <si>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</si>
  <si>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</si>
  <si>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</si>
  <si>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</si>
  <si>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</si>
  <si>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</si>
  <si>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</si>
  <si>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</si>
  <si>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</si>
  <si>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</si>
  <si>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</si>
  <si>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</si>
  <si>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</si>
  <si>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</si>
  <si>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</si>
  <si>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</si>
  <si>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</si>
  <si>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</si>
  <si>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</si>
  <si>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</si>
  <si>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</si>
  <si>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</si>
  <si>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</si>
  <si>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</si>
  <si>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</si>
  <si>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</si>
  <si>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</si>
  <si>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</si>
  <si>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</si>
  <si>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</si>
  <si>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</si>
  <si>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</si>
  <si>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</si>
  <si>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</si>
  <si>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</si>
  <si>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</si>
  <si>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</si>
  <si>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</si>
  <si>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</si>
  <si>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</si>
  <si>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</si>
  <si>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</si>
  <si>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</si>
  <si>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</si>
  <si>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</si>
  <si>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</si>
  <si>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</si>
  <si>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</si>
  <si>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</si>
  <si>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</si>
  <si>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</si>
  <si>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</si>
  <si>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</si>
  <si>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</si>
  <si>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</si>
  <si>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</si>
  <si>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</si>
  <si>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</si>
  <si>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</si>
  <si>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</si>
  <si>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</si>
  <si>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</si>
  <si>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</si>
  <si>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</si>
  <si>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</si>
  <si>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</si>
  <si>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</si>
  <si>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</si>
  <si>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</si>
  <si>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</si>
  <si>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</si>
  <si>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</si>
  <si>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</si>
  <si>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</si>
  <si>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</si>
  <si>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</si>
  <si>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</si>
  <si>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</si>
  <si>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</si>
  <si>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</si>
  <si>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</si>
  <si>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</si>
  <si>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</si>
  <si>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</si>
  <si>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</si>
  <si>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</si>
  <si>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</si>
  <si>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</si>
  <si>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</si>
  <si>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</si>
  <si>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</si>
  <si>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</si>
  <si>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</si>
  <si>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</si>
  <si>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</si>
  <si>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</si>
  <si>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</si>
  <si>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</si>
  <si>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</si>
  <si>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</si>
  <si>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</si>
  <si>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</si>
  <si>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</si>
  <si>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</si>
  <si>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</si>
  <si>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</si>
  <si>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</si>
  <si>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</si>
  <si>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</si>
  <si>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</si>
  <si>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</si>
  <si>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</si>
  <si>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</si>
  <si>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</si>
  <si>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</si>
  <si>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</si>
  <si>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</si>
  <si>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</si>
  <si>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</si>
  <si>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</si>
  <si>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</si>
  <si>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</si>
  <si>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</si>
  <si>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</si>
  <si>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</si>
  <si>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</si>
  <si>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</si>
  <si>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</si>
  <si>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</si>
  <si>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</si>
  <si>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</si>
  <si>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</si>
  <si>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</si>
  <si>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</si>
  <si>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</si>
  <si>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</si>
  <si>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</si>
  <si>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</si>
  <si>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</si>
  <si>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</si>
  <si>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</si>
  <si>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</si>
  <si>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</si>
  <si>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</si>
  <si>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</si>
  <si>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</si>
  <si>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</si>
  <si>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</si>
  <si>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</si>
  <si>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</si>
  <si>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</si>
  <si>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</si>
  <si>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</si>
  <si>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</si>
  <si>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</si>
  <si>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</si>
  <si>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</si>
  <si>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</si>
  <si>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</si>
  <si>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</si>
  <si>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</si>
  <si>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</si>
  <si>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</si>
  <si>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</si>
  <si>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</si>
  <si>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</si>
  <si>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</si>
  <si>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</si>
  <si>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</si>
  <si>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</si>
  <si>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</si>
  <si>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</si>
  <si>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</si>
  <si>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</si>
  <si>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</si>
  <si>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</si>
  <si>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</si>
  <si>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</si>
  <si>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</si>
  <si>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</si>
  <si>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</si>
  <si>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</si>
  <si>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</si>
  <si>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</si>
  <si>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</si>
  <si>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</si>
  <si>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</si>
  <si>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</si>
  <si>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</si>
  <si>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</si>
  <si>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</si>
  <si>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</si>
  <si>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</si>
  <si>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</si>
  <si>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</si>
  <si>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</si>
  <si>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</si>
  <si>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</si>
  <si>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</si>
  <si>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</si>
  <si>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</si>
  <si>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</si>
  <si>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</si>
  <si>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</si>
  <si>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</si>
  <si>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</si>
  <si>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</si>
  <si>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</si>
  <si>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</si>
  <si>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</si>
  <si>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</si>
  <si>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</si>
  <si>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</si>
  <si>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</si>
  <si>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</si>
  <si>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</si>
  <si>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</si>
  <si>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</si>
  <si>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</si>
  <si>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</si>
  <si>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</si>
  <si>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</si>
  <si>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</si>
  <si>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</si>
  <si>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</si>
  <si>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</si>
  <si>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</si>
  <si>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</si>
  <si>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</si>
  <si>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</si>
  <si>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</si>
  <si>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</si>
  <si>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</si>
  <si>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</si>
  <si>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</si>
  <si>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</si>
  <si>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</si>
  <si>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</si>
  <si>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</si>
  <si>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</si>
  <si>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</si>
  <si>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</si>
  <si>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</si>
  <si>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</si>
  <si>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</si>
  <si>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</si>
  <si>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</si>
  <si>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</si>
  <si>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</si>
  <si>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</si>
  <si>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</si>
  <si>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</si>
  <si>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</si>
  <si>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</si>
  <si>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</si>
  <si>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</si>
  <si>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</si>
  <si>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</si>
  <si>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</si>
  <si>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</si>
  <si>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</si>
  <si>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</si>
  <si>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</si>
  <si>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</si>
  <si>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</si>
  <si>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</si>
  <si>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</si>
  <si>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</si>
  <si>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</si>
  <si>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</si>
  <si>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</si>
  <si>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</si>
  <si>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</si>
  <si>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</si>
  <si>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</si>
  <si>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</si>
  <si>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</si>
  <si>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</si>
  <si>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</si>
  <si>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</si>
  <si>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</si>
  <si>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</si>
  <si>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</si>
  <si>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</si>
  <si>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</si>
  <si>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</si>
  <si>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</si>
  <si>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</si>
  <si>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</si>
  <si>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</si>
  <si>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</si>
  <si>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</si>
  <si>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</si>
  <si>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</si>
  <si>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</si>
  <si>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</si>
  <si>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</si>
  <si>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</si>
  <si>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</si>
  <si>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</si>
  <si>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</si>
  <si>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</si>
  <si>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</si>
  <si>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</si>
  <si>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</si>
  <si>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</si>
  <si>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</si>
  <si>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</si>
  <si>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</si>
  <si>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</si>
  <si>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</si>
  <si>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</si>
  <si>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</si>
  <si>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</si>
  <si>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</si>
  <si>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</si>
  <si>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</si>
  <si>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</si>
  <si>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</si>
  <si>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</si>
  <si>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</si>
  <si>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</si>
  <si>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</si>
  <si>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</si>
  <si>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</si>
  <si>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</si>
  <si>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</si>
  <si>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</si>
  <si>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</si>
  <si>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</si>
  <si>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</si>
  <si>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</si>
  <si>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</si>
  <si>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</si>
  <si>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</si>
  <si>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</si>
  <si>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</si>
  <si>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</si>
  <si>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</si>
  <si>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</si>
  <si>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</si>
  <si>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</si>
  <si>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</si>
  <si>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</si>
  <si>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</si>
  <si>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</si>
  <si>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</si>
  <si>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</si>
  <si>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</si>
  <si>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</si>
  <si>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</si>
  <si>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</si>
  <si>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</si>
  <si>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</si>
  <si>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</si>
  <si>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</si>
  <si>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</si>
  <si>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</si>
  <si>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</si>
  <si>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</si>
  <si>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</si>
  <si>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</si>
  <si>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</si>
  <si>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</si>
  <si>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</si>
  <si>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</si>
  <si>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</si>
  <si>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</si>
  <si>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</si>
  <si>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</si>
  <si>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</si>
  <si>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</si>
  <si>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</si>
  <si>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</si>
  <si>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</si>
  <si>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</si>
  <si>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</si>
  <si>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</si>
  <si>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</si>
  <si>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</si>
  <si>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</si>
  <si>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</si>
  <si>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</si>
  <si>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</si>
  <si>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</si>
  <si>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</si>
  <si>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</si>
  <si>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</si>
  <si>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</si>
  <si>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</si>
  <si>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</si>
  <si>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</si>
  <si>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</si>
  <si>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</si>
  <si>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</si>
  <si>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</si>
  <si>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</si>
  <si>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</si>
  <si>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</si>
  <si>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</si>
  <si>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</si>
  <si>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</si>
  <si>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</si>
  <si>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</si>
  <si>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</si>
  <si>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</si>
  <si>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</si>
  <si>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</si>
  <si>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</si>
  <si>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</si>
  <si>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</si>
  <si>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</si>
  <si>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</si>
  <si>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</si>
  <si>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</si>
  <si>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</si>
  <si>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</si>
  <si>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</si>
  <si>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</si>
  <si>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</si>
  <si>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</si>
  <si>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</si>
  <si>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</si>
  <si>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</si>
  <si>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</si>
  <si>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</si>
  <si>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</si>
  <si>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</si>
  <si>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</si>
  <si>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</si>
  <si>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</si>
  <si>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</si>
  <si>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</si>
  <si>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</si>
  <si>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</si>
  <si>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</si>
  <si>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</si>
  <si>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</si>
  <si>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</si>
  <si>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</si>
  <si>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</si>
  <si>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</si>
  <si>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</si>
  <si>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</si>
  <si>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</si>
  <si>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</si>
  <si>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</si>
  <si>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</si>
  <si>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</si>
  <si>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</si>
  <si>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</si>
  <si>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</si>
  <si>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</si>
  <si>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</si>
  <si>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</si>
  <si>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</si>
  <si>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</si>
  <si>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</si>
  <si>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</si>
  <si>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</si>
  <si>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</si>
  <si>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</si>
  <si>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</si>
  <si>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</si>
  <si>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</si>
  <si>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</si>
  <si>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</si>
  <si>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</si>
  <si>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</si>
  <si>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</si>
  <si>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</si>
  <si>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</si>
  <si>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</si>
  <si>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</si>
  <si>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</si>
  <si>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</si>
  <si>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</si>
  <si>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</si>
  <si>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</si>
  <si>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</si>
  <si>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</si>
  <si>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</si>
  <si>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</si>
  <si>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</si>
  <si>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</si>
  <si>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</si>
  <si>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</si>
  <si>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</si>
  <si>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</si>
  <si>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</si>
  <si>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</si>
  <si>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</si>
  <si>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</si>
  <si>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</si>
  <si>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</si>
  <si>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</si>
  <si>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</si>
  <si>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</si>
  <si>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</si>
  <si>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</si>
  <si>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</si>
  <si>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</si>
  <si>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</si>
  <si>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</si>
  <si>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</si>
  <si>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</si>
  <si>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</si>
  <si>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</si>
  <si>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</si>
  <si>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</si>
  <si>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</si>
  <si>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</si>
  <si>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</si>
  <si>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</si>
  <si>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</si>
  <si>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</si>
  <si>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</si>
  <si>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</si>
  <si>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</si>
  <si>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</si>
  <si>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</si>
  <si>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</si>
  <si>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</si>
  <si>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</si>
  <si>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</si>
  <si>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</si>
  <si>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</si>
  <si>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</si>
  <si>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</si>
  <si>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</si>
  <si>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</si>
  <si>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</si>
  <si>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</si>
  <si>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</si>
  <si>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</si>
  <si>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</si>
  <si>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</si>
  <si>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</si>
  <si>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</si>
  <si>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</si>
  <si>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</si>
  <si>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</si>
  <si>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</si>
  <si>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</si>
  <si>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</si>
  <si>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</si>
  <si>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</si>
  <si>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</si>
  <si>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</si>
  <si>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</si>
  <si>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</si>
  <si>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</si>
  <si>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</si>
  <si>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</si>
  <si>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</si>
  <si>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</si>
  <si>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</si>
  <si>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</si>
  <si>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</si>
  <si>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</si>
  <si>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</si>
  <si>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</si>
  <si>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</si>
  <si>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</si>
  <si>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</si>
  <si>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</si>
  <si>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</si>
  <si>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</si>
  <si>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</si>
  <si>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</si>
  <si>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</si>
  <si>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</si>
  <si>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</si>
  <si>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</si>
  <si>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</si>
  <si>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</si>
  <si>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</si>
  <si>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</si>
  <si>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</si>
  <si>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</si>
  <si>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</si>
  <si>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</si>
  <si>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</si>
  <si>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</si>
  <si>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</si>
  <si>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</si>
  <si>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</si>
  <si>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</si>
  <si>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</si>
  <si>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</si>
  <si>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</si>
  <si>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</si>
  <si>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</si>
  <si>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</si>
  <si>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</si>
  <si>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</si>
  <si>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</si>
  <si>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</si>
  <si>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</si>
  <si>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</si>
  <si>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</si>
  <si>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</si>
  <si>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</si>
  <si>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</si>
  <si>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</si>
  <si>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</si>
  <si>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</si>
  <si>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</si>
  <si>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</si>
  <si>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</si>
  <si>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</si>
  <si>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</si>
  <si>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</si>
  <si>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</si>
  <si>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</si>
  <si>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</si>
  <si>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</si>
  <si>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</si>
  <si>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</si>
  <si>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</si>
  <si>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</si>
  <si>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</si>
  <si>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</si>
  <si>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</si>
  <si>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</si>
  <si>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</si>
  <si>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</si>
  <si>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</si>
  <si>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</si>
  <si>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</si>
  <si>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</si>
  <si>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</si>
  <si>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</si>
  <si>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</si>
  <si>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</si>
  <si>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</si>
  <si>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</si>
  <si>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</si>
  <si>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</si>
  <si>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</si>
  <si>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</si>
  <si>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</si>
  <si>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</si>
  <si>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</si>
  <si>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</si>
  <si>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</si>
  <si>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</si>
  <si>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</si>
  <si>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</si>
  <si>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</si>
  <si>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</si>
  <si>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</si>
  <si>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</si>
  <si>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</si>
  <si>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</si>
  <si>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</si>
  <si>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</si>
  <si>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</si>
  <si>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</si>
  <si>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</si>
  <si>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</si>
  <si>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</si>
  <si>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</si>
  <si>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</si>
  <si>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</si>
  <si>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</si>
  <si>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</si>
  <si>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</si>
  <si>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</si>
  <si>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</si>
  <si>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</si>
  <si>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</si>
  <si>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</si>
  <si>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</si>
  <si>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</si>
  <si>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</si>
  <si>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</si>
  <si>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</si>
  <si>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</si>
  <si>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</si>
  <si>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</si>
  <si>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</si>
  <si>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</si>
  <si>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</si>
  <si>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</si>
  <si>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</si>
  <si>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</si>
  <si>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</si>
  <si>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</si>
  <si>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</si>
  <si>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</si>
  <si>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</si>
  <si>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</si>
  <si>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</si>
  <si>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</si>
  <si>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</si>
  <si>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</si>
  <si>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</si>
  <si>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</si>
  <si>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</si>
  <si>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</si>
  <si>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</si>
  <si>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</si>
  <si>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</si>
  <si>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</si>
  <si>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</si>
  <si>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</si>
  <si>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</si>
  <si>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</si>
  <si>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</si>
  <si>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</si>
  <si>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</si>
  <si>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</si>
  <si>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</si>
  <si>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</si>
  <si>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</si>
  <si>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</si>
  <si>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</si>
  <si>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</si>
  <si>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</si>
  <si>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</si>
  <si>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</si>
  <si>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</si>
  <si>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</si>
  <si>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</si>
  <si>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</si>
  <si>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</si>
  <si>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</si>
  <si>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</si>
  <si>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</si>
  <si>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</si>
  <si>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</si>
  <si>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</si>
  <si>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</si>
  <si>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</si>
  <si>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</si>
  <si>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</si>
  <si>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</si>
  <si>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</si>
  <si>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</si>
  <si>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</si>
  <si>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</si>
  <si>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</si>
  <si>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</si>
  <si>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</si>
  <si>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</si>
  <si>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</si>
  <si>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</si>
  <si>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</si>
  <si>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</si>
  <si>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</si>
  <si>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</si>
  <si>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</si>
  <si>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</si>
  <si>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</si>
  <si>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</si>
  <si>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</si>
  <si>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</si>
  <si>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</si>
  <si>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</si>
  <si>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</si>
  <si>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</si>
  <si>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</si>
  <si>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</si>
  <si>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</si>
  <si>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</si>
  <si>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</si>
  <si>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</si>
  <si>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</si>
  <si>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</si>
  <si>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</si>
  <si>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</si>
  <si>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</si>
  <si>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</si>
  <si>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</si>
  <si>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</si>
  <si>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</si>
  <si>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</si>
  <si>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</si>
  <si>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</si>
  <si>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</si>
  <si>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</si>
  <si>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</si>
  <si>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</si>
  <si>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</si>
  <si>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</si>
  <si>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</si>
  <si>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</si>
  <si>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</si>
  <si>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</si>
  <si>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</si>
  <si>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</si>
  <si>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</si>
  <si>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</si>
  <si>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</si>
  <si>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</si>
  <si>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</si>
  <si>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</si>
  <si>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</si>
  <si>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</si>
  <si>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</si>
  <si>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</si>
  <si>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</si>
  <si>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</si>
  <si>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</si>
  <si>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</si>
  <si>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</si>
  <si>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</si>
  <si>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</si>
  <si>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</si>
  <si>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</si>
  <si>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</si>
  <si>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</si>
  <si>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</si>
  <si>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</si>
  <si>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</si>
  <si>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</si>
  <si>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</si>
  <si>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</si>
  <si>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</si>
  <si>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</si>
  <si>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</si>
  <si>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</si>
  <si>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</si>
  <si>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</si>
  <si>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</si>
  <si>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</si>
  <si>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</si>
  <si>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</si>
  <si>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</si>
  <si>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</si>
  <si>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</si>
  <si>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</si>
  <si>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</si>
  <si>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</si>
  <si>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</si>
  <si>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</si>
  <si>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</si>
  <si>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</si>
  <si>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</si>
  <si>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</si>
  <si>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</si>
  <si>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</si>
  <si>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</si>
  <si>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</si>
  <si>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</si>
  <si>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</si>
  <si>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</si>
  <si>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</si>
  <si>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</si>
  <si>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</si>
  <si>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</si>
  <si>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</si>
  <si>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</si>
  <si>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</si>
  <si>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</si>
  <si>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</si>
  <si>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</si>
  <si>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</si>
  <si>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</si>
  <si>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</si>
  <si>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</si>
  <si>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</si>
  <si>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</si>
  <si>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</si>
  <si>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</si>
  <si>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</si>
  <si>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</si>
  <si>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</si>
  <si>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</si>
  <si>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</si>
  <si>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</si>
  <si>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</si>
  <si>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</si>
  <si>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</si>
  <si>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</si>
  <si>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</si>
  <si>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</si>
  <si>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</si>
  <si>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</si>
  <si>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</si>
  <si>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</si>
  <si>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</si>
  <si>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</si>
  <si>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</si>
  <si>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</si>
  <si>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</si>
  <si>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</si>
  <si>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</si>
  <si>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</si>
  <si>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</si>
  <si>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</si>
  <si>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</si>
  <si>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</si>
  <si>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</si>
  <si>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</si>
  <si>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</si>
  <si>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</si>
  <si>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</si>
  <si>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</si>
  <si>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</si>
  <si>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</si>
  <si>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</si>
  <si>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</si>
  <si>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</si>
  <si>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</si>
  <si>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</si>
  <si>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</si>
  <si>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</si>
  <si>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</si>
  <si>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</si>
  <si>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</si>
  <si>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</si>
  <si>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</si>
  <si>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</si>
  <si>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</si>
  <si>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</si>
  <si>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</si>
  <si>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</si>
  <si>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</si>
  <si>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</si>
  <si>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</si>
  <si>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</si>
  <si>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</si>
  <si>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</si>
  <si>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</si>
  <si>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</si>
  <si>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</si>
  <si>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</si>
  <si>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</si>
  <si>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</si>
  <si>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</si>
  <si>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</si>
  <si>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</si>
  <si>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</si>
  <si>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</si>
  <si>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</si>
  <si>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</si>
  <si>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</si>
  <si>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</si>
  <si>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</si>
  <si>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</si>
  <si>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</si>
  <si>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</si>
  <si>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</si>
  <si>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</si>
  <si>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</si>
  <si>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</si>
  <si>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</si>
  <si>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</si>
  <si>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</si>
  <si>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</si>
  <si>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</si>
  <si>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</si>
  <si>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</si>
  <si>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</si>
  <si>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</si>
  <si>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</si>
  <si>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</si>
  <si>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</si>
  <si>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</si>
  <si>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</si>
  <si>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</si>
  <si>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</si>
  <si>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</si>
  <si>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</si>
  <si>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</si>
  <si>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</si>
  <si>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</si>
  <si>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</si>
  <si>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</si>
  <si>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</si>
  <si>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</si>
  <si>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</si>
  <si>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</si>
  <si>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</si>
  <si>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</si>
  <si>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</si>
  <si>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</si>
  <si>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</si>
  <si>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</si>
  <si>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</si>
  <si>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</si>
  <si>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</si>
  <si>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</si>
  <si>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</si>
  <si>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</si>
  <si>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</si>
  <si>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</si>
  <si>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</si>
  <si>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</si>
  <si>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</si>
  <si>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</si>
  <si>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</si>
  <si>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</si>
  <si>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</si>
  <si>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</si>
  <si>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</si>
  <si>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</si>
  <si>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</si>
  <si>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</si>
  <si>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</si>
  <si>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</si>
  <si>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</si>
  <si>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</si>
  <si>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</si>
  <si>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</si>
  <si>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</si>
  <si>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</si>
  <si>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</si>
  <si>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</si>
  <si>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</si>
  <si>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</si>
  <si>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</si>
  <si>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</si>
  <si>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</si>
  <si>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</si>
  <si>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</si>
  <si>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</si>
  <si>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</si>
  <si>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</si>
  <si>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</si>
  <si>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</si>
  <si>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</si>
  <si>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</si>
  <si>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</si>
  <si>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</si>
  <si>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</si>
  <si>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</si>
  <si>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</si>
  <si>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</si>
  <si>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</si>
  <si>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</si>
  <si>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</si>
  <si>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</si>
  <si>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</si>
  <si>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</si>
  <si>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</si>
  <si>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</si>
  <si>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</si>
  <si>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</si>
  <si>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</si>
  <si>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</si>
  <si>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</si>
  <si>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</si>
  <si>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</si>
  <si>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</si>
  <si>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</si>
  <si>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</si>
  <si>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</si>
  <si>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</si>
  <si>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</si>
  <si>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</si>
  <si>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</si>
  <si>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</si>
  <si>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</si>
  <si>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</si>
  <si>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</si>
  <si>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</si>
  <si>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</si>
  <si>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</si>
  <si>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</si>
  <si>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</si>
  <si>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</si>
  <si>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</si>
  <si>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</si>
  <si>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</si>
  <si>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</si>
  <si>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</si>
  <si>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</si>
  <si>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</si>
  <si>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</si>
  <si>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</si>
  <si>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</si>
  <si>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</si>
  <si>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</si>
  <si>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</si>
  <si>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</si>
  <si>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</si>
  <si>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</si>
  <si>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</si>
  <si>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</si>
  <si>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</si>
  <si>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</si>
  <si>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</si>
  <si>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</si>
  <si>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</si>
  <si>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</si>
  <si>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</si>
  <si>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</si>
  <si>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</si>
  <si>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</si>
  <si>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</si>
  <si>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</si>
  <si>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</si>
  <si>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</si>
  <si>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</si>
  <si>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</si>
  <si>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</si>
  <si>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</si>
  <si>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</si>
  <si>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</si>
  <si>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</si>
  <si>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</si>
  <si>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</si>
  <si>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</si>
  <si>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</si>
  <si>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</si>
  <si>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</si>
  <si>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</si>
  <si>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</si>
  <si>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</si>
  <si>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</si>
  <si>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</si>
  <si>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</si>
  <si>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</si>
  <si>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</si>
  <si>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</si>
  <si>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</si>
  <si>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</si>
  <si>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</si>
  <si>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</si>
  <si>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</si>
  <si>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</si>
  <si>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</si>
  <si>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</si>
  <si>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</si>
  <si>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</si>
  <si>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</si>
  <si>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</si>
  <si>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</si>
  <si>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</si>
  <si>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</si>
  <si>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</si>
  <si>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</si>
  <si>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</si>
  <si>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</si>
  <si>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</si>
  <si>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</si>
  <si>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</si>
  <si>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</si>
  <si>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</si>
  <si>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</si>
  <si>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</si>
  <si>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</si>
  <si>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</si>
  <si>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</si>
  <si>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</si>
  <si>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</si>
  <si>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</si>
  <si>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</si>
  <si>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</si>
  <si>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</si>
  <si>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</si>
  <si>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</si>
  <si>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</si>
  <si>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</si>
  <si>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</si>
  <si>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</si>
  <si>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</si>
  <si>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</si>
  <si>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</si>
  <si>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</si>
  <si>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</si>
  <si>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</si>
  <si>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</si>
  <si>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</si>
  <si>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</si>
  <si>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</si>
  <si>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</si>
  <si>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</si>
  <si>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</si>
  <si>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</si>
  <si>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</si>
  <si>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</si>
  <si>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</si>
  <si>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</si>
  <si>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</si>
  <si>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</si>
  <si>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</si>
  <si>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</si>
  <si>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</si>
  <si>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</si>
  <si>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</si>
  <si>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</si>
  <si>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</si>
  <si>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</si>
  <si>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</si>
  <si>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</si>
  <si>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</si>
  <si>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</si>
  <si>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</si>
  <si>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</si>
  <si>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</si>
  <si>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</si>
  <si>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</si>
  <si>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</si>
  <si>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</si>
  <si>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</si>
  <si>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</si>
  <si>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</si>
  <si>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</si>
  <si>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</si>
  <si>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</si>
  <si>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</si>
  <si>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</si>
  <si>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</si>
  <si>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</si>
  <si>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</si>
  <si>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</si>
  <si>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</si>
  <si>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</si>
  <si>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</si>
  <si>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</si>
  <si>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</si>
  <si>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</si>
  <si>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</si>
  <si>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</si>
  <si>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</si>
  <si>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</si>
  <si>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</si>
  <si>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</si>
  <si>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</si>
  <si>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</si>
  <si>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</si>
  <si>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</si>
  <si>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</si>
  <si>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</si>
  <si>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</si>
  <si>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</si>
  <si>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</si>
  <si>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</si>
  <si>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</si>
  <si>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</si>
  <si>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</si>
  <si>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</si>
  <si>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</si>
  <si>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</si>
  <si>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</si>
  <si>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</si>
  <si>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</si>
  <si>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</si>
  <si>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</si>
  <si>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</si>
  <si>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</si>
  <si>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</si>
  <si>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</si>
  <si>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</si>
  <si>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</si>
  <si>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</si>
  <si>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</si>
  <si>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</si>
  <si>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</si>
  <si>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</si>
  <si>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</si>
  <si>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</si>
  <si>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</si>
  <si>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</si>
  <si>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</si>
  <si>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</si>
  <si>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</si>
  <si>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</si>
  <si>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</si>
  <si>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</si>
  <si>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</si>
  <si>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</si>
  <si>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</si>
  <si>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</si>
  <si>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</si>
  <si>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</si>
  <si>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</si>
  <si>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</si>
  <si>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</si>
  <si>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</si>
  <si>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</si>
  <si>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</si>
  <si>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</si>
  <si>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</si>
  <si>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</si>
  <si>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</si>
  <si>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</si>
  <si>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</si>
  <si>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</si>
  <si>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</si>
  <si>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</si>
  <si>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</si>
  <si>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</si>
  <si>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</si>
  <si>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</si>
  <si>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</si>
  <si>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</si>
  <si>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</si>
  <si>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</si>
  <si>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</si>
  <si>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</si>
  <si>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</si>
  <si>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</si>
  <si>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</si>
  <si>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</si>
  <si>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</si>
  <si>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</si>
  <si>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</si>
  <si>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</si>
  <si>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</si>
  <si>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</si>
  <si>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</si>
  <si>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</si>
  <si>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</si>
  <si>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</si>
  <si>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</si>
  <si>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</si>
  <si>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</si>
  <si>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</si>
  <si>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</si>
  <si>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</si>
  <si>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</si>
  <si>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</si>
  <si>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</si>
  <si>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</si>
  <si>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</si>
  <si>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</si>
  <si>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</si>
  <si>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</si>
  <si>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</si>
  <si>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</si>
  <si>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</si>
  <si>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</si>
  <si>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</si>
  <si>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</si>
  <si>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</si>
  <si>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</si>
  <si>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</si>
  <si>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</si>
  <si>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</si>
  <si>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</si>
  <si>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</si>
  <si>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</si>
  <si>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</si>
  <si>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</si>
  <si>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</si>
  <si>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</si>
  <si>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</si>
  <si>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</si>
  <si>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</si>
  <si>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</si>
  <si>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</si>
  <si>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</si>
  <si>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</si>
  <si>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</si>
  <si>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</si>
  <si>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</si>
  <si>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</si>
  <si>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</si>
  <si>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</si>
  <si>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</si>
  <si>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</si>
  <si>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</si>
  <si>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</si>
  <si>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</si>
  <si>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</si>
  <si>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</si>
  <si>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</si>
  <si>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</si>
  <si>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</si>
  <si>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</si>
  <si>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</si>
  <si>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</si>
  <si>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</si>
  <si>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</si>
  <si>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</si>
  <si>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</si>
  <si>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</si>
  <si>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</si>
  <si>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</si>
  <si>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</si>
  <si>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</si>
  <si>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</si>
  <si>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</si>
  <si>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</si>
  <si>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</si>
  <si>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</si>
  <si>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</si>
  <si>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</si>
  <si>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</si>
  <si>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</si>
  <si>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</si>
  <si>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</si>
  <si>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</si>
  <si>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</si>
  <si>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</si>
  <si>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</si>
  <si>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</si>
  <si>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</si>
  <si>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</si>
  <si>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</si>
  <si>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</si>
  <si>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</si>
  <si>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</si>
  <si>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</si>
  <si>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</si>
  <si>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</si>
  <si>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</si>
  <si>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</si>
  <si>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</si>
  <si>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</si>
  <si>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</si>
  <si>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</si>
  <si>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</si>
  <si>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</si>
  <si>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</si>
  <si>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</si>
  <si>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</si>
  <si>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</si>
  <si>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</si>
  <si>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</si>
  <si>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</si>
  <si>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</si>
  <si>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</si>
  <si>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</si>
  <si>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</si>
  <si>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</si>
  <si>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</si>
  <si>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</si>
  <si>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</si>
  <si>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</si>
  <si>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</si>
  <si>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</si>
  <si>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</si>
  <si>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</si>
  <si>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</si>
  <si>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</si>
  <si>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</si>
  <si>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</si>
  <si>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</si>
  <si>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</si>
  <si>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</si>
  <si>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</si>
  <si>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</si>
  <si>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</si>
  <si>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</si>
  <si>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</si>
  <si>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</si>
  <si>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</si>
  <si>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</si>
  <si>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</si>
  <si>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</si>
  <si>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</si>
  <si>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</si>
  <si>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</si>
  <si>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</si>
  <si>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</si>
  <si>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</si>
  <si>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</si>
  <si>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</si>
  <si>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</si>
  <si>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</si>
  <si>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</si>
  <si>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</si>
  <si>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</si>
  <si>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</si>
  <si>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</si>
  <si>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</si>
  <si>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</si>
  <si>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</si>
  <si>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</si>
  <si>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</si>
  <si>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</si>
  <si>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</si>
  <si>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</si>
  <si>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</si>
  <si>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</si>
  <si>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</si>
  <si>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</si>
  <si>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</si>
  <si>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</si>
  <si>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</si>
  <si>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</si>
  <si>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</si>
  <si>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</si>
  <si>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</si>
  <si>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</si>
  <si>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</si>
  <si>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</si>
  <si>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</si>
  <si>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</si>
  <si>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</si>
  <si>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</si>
  <si>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</si>
  <si>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</si>
  <si>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</si>
  <si>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</si>
  <si>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</si>
  <si>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</si>
  <si>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</si>
  <si>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</si>
  <si>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</si>
  <si>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</si>
  <si>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</si>
  <si>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</si>
  <si>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</si>
  <si>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</si>
  <si>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</si>
  <si>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</si>
  <si>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</si>
  <si>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</si>
  <si>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</si>
  <si>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</si>
  <si>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</si>
  <si>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</si>
  <si>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</si>
  <si>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</si>
  <si>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</si>
  <si>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</si>
  <si>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</si>
  <si>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</si>
  <si>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</si>
  <si>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</si>
  <si>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</si>
  <si>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</si>
  <si>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</si>
  <si>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</si>
  <si>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</si>
  <si>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</si>
  <si>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</si>
  <si>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</si>
  <si>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</si>
  <si>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</si>
  <si>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</si>
  <si>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</si>
  <si>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</si>
  <si>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</si>
  <si>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</si>
  <si>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</si>
  <si>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</si>
  <si>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</si>
  <si>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</si>
  <si>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</si>
  <si>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</si>
  <si>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</si>
  <si>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</si>
  <si>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</si>
  <si>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</si>
  <si>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</si>
  <si>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</si>
  <si>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</si>
  <si>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</si>
  <si>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</si>
  <si>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</si>
  <si>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</si>
  <si>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</si>
  <si>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</si>
  <si>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</si>
  <si>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</si>
  <si>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</si>
  <si>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</si>
  <si>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</si>
  <si>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</si>
  <si>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</si>
  <si>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</si>
  <si>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</si>
  <si>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</si>
  <si>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</si>
  <si>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</si>
  <si>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</si>
  <si>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</si>
  <si>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</si>
  <si>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</si>
  <si>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</si>
  <si>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</si>
  <si>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</si>
  <si>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</si>
  <si>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</si>
  <si>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</si>
  <si>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</si>
  <si>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</si>
  <si>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</si>
  <si>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</si>
  <si>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</si>
  <si>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</si>
  <si>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</si>
  <si>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</si>
  <si>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</si>
  <si>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</si>
  <si>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</si>
  <si>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</si>
  <si>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</si>
  <si>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</si>
  <si>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</si>
  <si>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</si>
  <si>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</si>
  <si>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</si>
  <si>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</si>
  <si>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</si>
  <si>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</si>
  <si>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</si>
  <si>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</si>
  <si>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</si>
  <si>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</si>
  <si>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</si>
  <si>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</si>
  <si>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</si>
  <si>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</si>
  <si>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</si>
  <si>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</si>
  <si>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</si>
  <si>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</si>
  <si>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</si>
  <si>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</si>
  <si>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</si>
  <si>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</si>
  <si>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</si>
  <si>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</si>
  <si>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</si>
  <si>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</si>
  <si>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</si>
  <si>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</si>
  <si>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</si>
  <si>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</si>
  <si>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</si>
  <si>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</si>
  <si>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</si>
  <si>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</si>
  <si>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</si>
  <si>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</si>
  <si>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</si>
  <si>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</si>
  <si>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</si>
  <si>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</si>
  <si>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</si>
  <si>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</si>
  <si>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</si>
  <si>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</si>
  <si>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</si>
  <si>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</si>
  <si>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</si>
  <si>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</si>
  <si>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</si>
  <si>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</si>
  <si>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</si>
  <si>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</si>
  <si>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</si>
  <si>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</si>
  <si>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</si>
  <si>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</si>
  <si>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</si>
  <si>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</si>
  <si>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</si>
  <si>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</si>
  <si>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</si>
  <si>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</si>
  <si>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</si>
  <si>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</si>
  <si>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</si>
  <si>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</si>
  <si>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</si>
  <si>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</si>
  <si>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</si>
  <si>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</si>
  <si>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</si>
  <si>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</si>
  <si>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</si>
  <si>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</si>
  <si>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</si>
  <si>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</si>
  <si>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</si>
  <si>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</si>
  <si>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</si>
  <si>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</si>
  <si>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</si>
  <si>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</si>
  <si>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</si>
  <si>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</si>
  <si>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</si>
  <si>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</si>
  <si>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</si>
  <si>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</si>
  <si>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</si>
  <si>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</si>
  <si>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</si>
  <si>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</si>
  <si>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</si>
  <si>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</si>
  <si>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</si>
  <si>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</si>
  <si>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</si>
  <si>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</si>
  <si>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</si>
  <si>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</si>
  <si>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</si>
  <si>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</si>
  <si>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</si>
  <si>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</si>
  <si>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</si>
  <si>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</si>
  <si>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</si>
  <si>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</si>
  <si>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</si>
  <si>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</si>
  <si>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</si>
  <si>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</si>
  <si>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</si>
  <si>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</si>
  <si>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</si>
  <si>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</si>
  <si>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</si>
  <si>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</si>
  <si>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</si>
  <si>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</si>
  <si>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</si>
  <si>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</si>
  <si>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</si>
  <si>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</si>
  <si>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</si>
  <si>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</si>
  <si>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</si>
  <si>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</si>
  <si>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</si>
  <si>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</si>
  <si>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</si>
  <si>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</si>
  <si>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</si>
  <si>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</si>
  <si>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</si>
  <si>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</si>
  <si>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</si>
  <si>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</si>
  <si>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</si>
  <si>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</si>
  <si>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</si>
  <si>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</si>
  <si>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</si>
  <si>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</si>
  <si>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</si>
  <si>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</si>
  <si>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</si>
  <si>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</si>
  <si>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</si>
  <si>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</si>
  <si>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</si>
  <si>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</si>
  <si>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</si>
  <si>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</si>
  <si>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</si>
  <si>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</si>
  <si>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</si>
  <si>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</si>
  <si>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</si>
  <si>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</si>
  <si>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</si>
  <si>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</si>
  <si>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</si>
  <si>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</si>
  <si>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</si>
  <si>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</si>
  <si>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</si>
  <si>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</si>
  <si>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</si>
  <si>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</si>
  <si>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</si>
  <si>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</si>
  <si>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</si>
  <si>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</si>
  <si>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</si>
  <si>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</si>
  <si>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</si>
  <si>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</si>
  <si>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</si>
  <si>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</si>
  <si>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</si>
  <si>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</si>
  <si>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</si>
  <si>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</si>
  <si>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</si>
  <si>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</si>
  <si>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</si>
  <si>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</si>
  <si>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</si>
  <si>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</si>
  <si>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</si>
  <si>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</si>
  <si>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</si>
  <si>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</si>
  <si>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</si>
  <si>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</si>
  <si>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</si>
  <si>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</si>
  <si>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</si>
  <si>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</si>
  <si>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</si>
  <si>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</si>
  <si>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</si>
  <si>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</si>
  <si>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</si>
  <si>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</si>
  <si>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</si>
  <si>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</si>
  <si>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</si>
  <si>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</si>
  <si>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</si>
  <si>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</si>
  <si>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</si>
  <si>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</si>
  <si>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</si>
  <si>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</si>
  <si>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</si>
  <si>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</si>
  <si>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</si>
  <si>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</si>
  <si>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</si>
  <si>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</si>
  <si>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</si>
  <si>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</si>
  <si>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</si>
  <si>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</si>
  <si>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</si>
  <si>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</si>
  <si>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</si>
  <si>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</si>
  <si>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</si>
  <si>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</si>
  <si>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</si>
  <si>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</si>
  <si>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</si>
  <si>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</si>
  <si>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</si>
  <si>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</si>
  <si>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</si>
  <si>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</si>
  <si>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</si>
  <si>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</si>
  <si>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</si>
  <si>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</si>
  <si>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</si>
  <si>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</si>
  <si>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</si>
  <si>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</si>
  <si>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</si>
  <si>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</si>
  <si>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</si>
  <si>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</si>
  <si>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</si>
  <si>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</si>
  <si>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</si>
  <si>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</si>
  <si>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</si>
  <si>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</si>
  <si>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</si>
  <si>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</si>
  <si>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</si>
  <si>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</si>
  <si>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</si>
  <si>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</si>
  <si>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</si>
  <si>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</si>
  <si>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</si>
  <si>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</si>
  <si>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</si>
  <si>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</si>
  <si>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</si>
  <si>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</si>
  <si>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</si>
  <si>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</si>
  <si>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</si>
  <si>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</si>
  <si>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</si>
  <si>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</si>
  <si>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</si>
  <si>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</si>
  <si>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</si>
  <si>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</si>
  <si>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</si>
  <si>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</si>
  <si>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</si>
  <si>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</si>
  <si>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</si>
  <si>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</si>
  <si>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</si>
  <si>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</si>
  <si>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</si>
  <si>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</si>
  <si>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</si>
  <si>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</si>
  <si>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</si>
  <si>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</si>
  <si>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</si>
  <si>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</si>
  <si>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</si>
  <si>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</si>
  <si>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</si>
  <si>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</si>
  <si>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</si>
  <si>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</si>
  <si>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</si>
  <si>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</si>
  <si>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</si>
  <si>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</si>
  <si>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</si>
  <si>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</si>
  <si>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</si>
  <si>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</si>
  <si>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</si>
  <si>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</si>
  <si>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</si>
  <si>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</si>
  <si>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</si>
  <si>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</si>
  <si>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</si>
  <si>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</si>
  <si>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</si>
  <si>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</si>
  <si>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</si>
  <si>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</si>
  <si>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</si>
  <si>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</si>
  <si>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</si>
  <si>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</si>
  <si>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</si>
  <si>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</si>
  <si>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</si>
  <si>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</si>
  <si>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</si>
  <si>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</si>
  <si>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</si>
  <si>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</si>
  <si>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</si>
  <si>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</si>
  <si>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</si>
  <si>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</si>
  <si>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</si>
  <si>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</si>
  <si>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</si>
  <si>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</si>
  <si>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</si>
  <si>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</si>
  <si>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</si>
  <si>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</si>
  <si>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</si>
  <si>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</si>
  <si>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</si>
  <si>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</si>
  <si>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</si>
  <si>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</si>
  <si>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</si>
  <si>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</si>
  <si>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</si>
  <si>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</si>
  <si>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</si>
  <si>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</si>
  <si>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</si>
  <si>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</si>
  <si>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</si>
  <si>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</si>
  <si>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</si>
  <si>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</si>
  <si>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</si>
  <si>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</si>
  <si>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</si>
  <si>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</si>
  <si>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</si>
  <si>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</si>
  <si>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</si>
  <si>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</si>
  <si>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</si>
  <si>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</si>
  <si>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</si>
  <si>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</si>
  <si>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</si>
  <si>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</si>
  <si>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</si>
  <si>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</si>
  <si>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</si>
  <si>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</si>
  <si>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</si>
  <si>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</si>
  <si>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</si>
  <si>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</si>
  <si>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</si>
  <si>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</si>
  <si>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</si>
  <si>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</si>
  <si>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</si>
  <si>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</si>
  <si>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</si>
  <si>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</si>
  <si>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</si>
  <si>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</si>
  <si>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</si>
  <si>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</si>
  <si>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</si>
  <si>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</si>
  <si>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</si>
  <si>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</si>
  <si>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</si>
  <si>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</si>
  <si>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</si>
  <si>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</si>
  <si>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</si>
  <si>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</si>
  <si>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</si>
  <si>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</si>
  <si>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</si>
  <si>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</si>
  <si>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</si>
  <si>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</si>
  <si>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</si>
  <si>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</si>
  <si>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</si>
  <si>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</si>
  <si>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</si>
  <si>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</si>
  <si>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</si>
  <si>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</si>
  <si>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</si>
  <si>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</si>
  <si>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</si>
  <si>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</si>
  <si>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</si>
  <si>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</si>
  <si>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</si>
  <si>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</si>
  <si>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</si>
  <si>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</si>
  <si>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</si>
  <si>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</si>
  <si>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</si>
  <si>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</si>
  <si>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</si>
  <si>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</si>
  <si>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</si>
  <si>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</si>
  <si>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</si>
  <si>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</si>
  <si>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</si>
  <si>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</si>
  <si>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</si>
  <si>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</si>
  <si>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</si>
  <si>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</si>
  <si>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</si>
  <si>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</si>
  <si>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</si>
  <si>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</si>
  <si>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</si>
  <si>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</si>
  <si>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</si>
  <si>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</si>
  <si>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</si>
  <si>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</si>
  <si>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</si>
  <si>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</si>
  <si>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</si>
  <si>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</si>
  <si>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</si>
  <si>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</si>
  <si>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</si>
  <si>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</si>
  <si>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</si>
  <si>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</si>
  <si>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</si>
  <si>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</si>
  <si>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</si>
  <si>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</si>
  <si>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</si>
  <si>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</si>
  <si>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</si>
  <si>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</si>
  <si>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</si>
  <si>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</si>
  <si>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</si>
  <si>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</si>
  <si>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</si>
  <si>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</si>
  <si>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</si>
  <si>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</si>
  <si>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</si>
  <si>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</si>
  <si>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</si>
  <si>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</si>
  <si>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</si>
  <si>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</si>
  <si>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</si>
  <si>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</si>
  <si>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</si>
  <si>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</si>
  <si>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</si>
  <si>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</si>
  <si>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</si>
  <si>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</si>
  <si>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</si>
  <si>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</si>
  <si>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</si>
  <si>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</si>
  <si>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</si>
  <si>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</si>
  <si>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</si>
  <si>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</si>
  <si>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</si>
  <si>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</si>
  <si>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</si>
  <si>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</si>
  <si>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</si>
  <si>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</si>
  <si>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</si>
  <si>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</si>
  <si>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</si>
  <si>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</si>
  <si>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</si>
  <si>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</si>
  <si>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</si>
  <si>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</si>
  <si>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</si>
  <si>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</si>
  <si>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</si>
  <si>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</si>
  <si>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</si>
  <si>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</si>
  <si>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</si>
  <si>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</si>
  <si>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</si>
  <si>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</si>
  <si>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</si>
  <si>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</si>
  <si>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</si>
  <si>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</si>
  <si>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</si>
  <si>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</si>
  <si>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</si>
  <si>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</si>
  <si>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</si>
  <si>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</si>
  <si>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</si>
  <si>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</si>
  <si>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</si>
  <si>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</si>
  <si>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</si>
  <si>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</si>
  <si>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</si>
  <si>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</si>
  <si>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</si>
  <si>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</si>
  <si>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</si>
  <si>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</si>
  <si>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</si>
  <si>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</si>
  <si>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</si>
  <si>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</si>
  <si>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</si>
  <si>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</si>
  <si>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</si>
  <si>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</si>
  <si>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</si>
  <si>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</si>
  <si>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</si>
  <si>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</si>
  <si>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</si>
  <si>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</si>
  <si>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</si>
  <si>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</si>
  <si>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</si>
  <si>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</si>
  <si>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</si>
  <si>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</si>
  <si>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</si>
  <si>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</si>
  <si>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</si>
  <si>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</si>
  <si>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</si>
  <si>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</si>
  <si>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</si>
  <si>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</si>
  <si>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</si>
  <si>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</si>
  <si>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</si>
  <si>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</si>
  <si>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</si>
  <si>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</si>
  <si>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</si>
  <si>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</si>
  <si>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</si>
  <si>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</si>
  <si>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</si>
  <si>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</si>
  <si>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</si>
  <si>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</si>
  <si>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</si>
  <si>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</si>
  <si>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</si>
  <si>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</si>
  <si>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</si>
  <si>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</si>
  <si>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</si>
  <si>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</si>
  <si>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</si>
  <si>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</si>
  <si>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</si>
  <si>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</si>
  <si>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</si>
  <si>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</si>
  <si>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</si>
  <si>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</si>
  <si>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</si>
  <si>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</si>
  <si>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</si>
  <si>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</si>
  <si>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</si>
  <si>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</si>
  <si>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</si>
  <si>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</si>
  <si>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</si>
  <si>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</si>
  <si>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</si>
  <si>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</si>
  <si>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</si>
  <si>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</si>
  <si>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</si>
  <si>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</si>
  <si>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</si>
  <si>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</si>
  <si>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</si>
  <si>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</si>
  <si>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</si>
  <si>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</si>
  <si>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</si>
  <si>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</si>
  <si>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</si>
  <si>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</si>
  <si>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</si>
  <si>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</si>
  <si>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</si>
  <si>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</si>
  <si>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</si>
  <si>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</si>
  <si>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</si>
  <si>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</si>
  <si>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</si>
  <si>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</si>
  <si>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</si>
  <si>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</si>
  <si>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</si>
  <si>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</si>
  <si>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</si>
  <si>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</si>
  <si>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</si>
  <si>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</si>
  <si>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</si>
  <si>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</si>
  <si>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</si>
  <si>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</si>
  <si>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</si>
  <si>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</si>
  <si>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</si>
  <si>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</si>
  <si>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</si>
  <si>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</si>
  <si>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</si>
  <si>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</si>
  <si>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</si>
  <si>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</si>
  <si>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</si>
  <si>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</si>
  <si>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</si>
  <si>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</si>
  <si>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</si>
  <si>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</si>
  <si>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</si>
  <si>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</si>
  <si>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</si>
  <si>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</si>
  <si>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</si>
  <si>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</si>
  <si>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</si>
  <si>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</si>
  <si>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</si>
  <si>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</si>
  <si>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</si>
  <si>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</si>
  <si>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</si>
  <si>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</si>
  <si>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</si>
  <si>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</si>
  <si>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</si>
  <si>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</si>
  <si>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</si>
  <si>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</si>
  <si>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</si>
  <si>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</si>
  <si>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</si>
  <si>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</si>
  <si>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</si>
  <si>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</si>
  <si>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</si>
  <si>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</si>
  <si>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</si>
  <si>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</si>
  <si>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</si>
  <si>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</si>
  <si>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</si>
  <si>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</si>
  <si>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</si>
  <si>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</si>
  <si>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</si>
  <si>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</si>
  <si>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</si>
  <si>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</si>
  <si>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</si>
  <si>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</si>
  <si>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</si>
  <si>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</si>
  <si>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</si>
  <si>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</si>
  <si>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</si>
  <si>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</si>
  <si>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</si>
  <si>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</si>
  <si>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</si>
  <si>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</si>
  <si>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</si>
  <si>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</si>
  <si>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</si>
  <si>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</si>
  <si>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</si>
  <si>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</si>
  <si>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</si>
  <si>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</si>
  <si>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</si>
  <si>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</si>
  <si>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</si>
  <si>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</si>
  <si>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</si>
  <si>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</si>
  <si>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</si>
  <si>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</si>
  <si>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</si>
  <si>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</si>
  <si>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</si>
  <si>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</si>
  <si>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</si>
  <si>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</si>
  <si>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</si>
  <si>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</si>
  <si>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</si>
  <si>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</si>
  <si>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</si>
  <si>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</si>
  <si>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</si>
  <si>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</si>
  <si>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</si>
  <si>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</si>
  <si>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</si>
  <si>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</si>
  <si>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</si>
  <si>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</si>
  <si>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</si>
  <si>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</si>
  <si>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</si>
  <si>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</si>
  <si>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</si>
  <si>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</si>
  <si>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</si>
  <si>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</si>
  <si>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</si>
  <si>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</si>
  <si>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</si>
  <si>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</si>
  <si>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</si>
  <si>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</si>
  <si>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</si>
  <si>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</si>
  <si>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</si>
  <si>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</si>
  <si>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</si>
  <si>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</si>
  <si>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</si>
  <si>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</si>
  <si>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</si>
  <si>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</si>
  <si>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</si>
  <si>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</si>
  <si>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</si>
  <si>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</si>
  <si>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</si>
  <si>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</si>
  <si>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</si>
  <si>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</si>
  <si>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</si>
  <si>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</si>
  <si>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</si>
  <si>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</si>
  <si>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</si>
  <si>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</si>
  <si>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</si>
  <si>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</si>
  <si>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</si>
  <si>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</si>
  <si>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</si>
  <si>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</si>
  <si>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</si>
  <si>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</si>
  <si>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</si>
  <si>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</si>
  <si>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</si>
  <si>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</si>
  <si>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</si>
  <si>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</si>
  <si>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</si>
  <si>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</si>
  <si>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</si>
  <si>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</si>
  <si>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</si>
  <si>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</si>
  <si>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</si>
  <si>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</si>
  <si>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</si>
  <si>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</si>
  <si>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</si>
  <si>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</si>
  <si>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</si>
  <si>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</si>
  <si>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</si>
  <si>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</si>
  <si>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</si>
  <si>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</si>
  <si>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</si>
  <si>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</si>
  <si>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</si>
  <si>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</si>
  <si>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</si>
  <si>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</si>
  <si>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</si>
  <si>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</si>
  <si>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</si>
  <si>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</si>
  <si>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</si>
  <si>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</si>
  <si>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</si>
  <si>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</si>
  <si>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</si>
  <si>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</si>
  <si>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</si>
  <si>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</si>
  <si>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</si>
  <si>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</si>
  <si>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</si>
  <si>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</si>
  <si>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</si>
  <si>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</si>
  <si>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</si>
  <si>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</si>
  <si>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</si>
  <si>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</si>
  <si>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</si>
  <si>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</si>
  <si>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</si>
  <si>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</si>
  <si>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</si>
  <si>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</si>
  <si>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</si>
  <si>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</si>
  <si>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</si>
  <si>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</si>
  <si>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</si>
  <si>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</si>
  <si>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</si>
  <si>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</si>
  <si>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</si>
  <si>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</si>
  <si>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</si>
  <si>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</si>
  <si>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</si>
  <si>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</si>
  <si>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</si>
  <si>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</si>
  <si>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</si>
  <si>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</si>
  <si>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</si>
  <si>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</si>
  <si>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</si>
  <si>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</si>
  <si>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</si>
  <si>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</si>
  <si>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</si>
  <si>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</si>
  <si>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</si>
  <si>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</si>
  <si>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</si>
  <si>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</si>
  <si>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</si>
  <si>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</si>
  <si>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</si>
  <si>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</si>
  <si>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</si>
  <si>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</si>
  <si>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</si>
  <si>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</si>
  <si>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</si>
  <si>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</si>
  <si>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</si>
  <si>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</si>
  <si>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</si>
  <si>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</si>
  <si>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</si>
  <si>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</si>
  <si>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</si>
  <si>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</si>
  <si>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</si>
  <si>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</si>
  <si>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</si>
  <si>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</si>
  <si>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</si>
  <si>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</si>
  <si>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</si>
  <si>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</si>
  <si>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</si>
  <si>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</si>
  <si>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</si>
  <si>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</si>
  <si>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</si>
  <si>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</si>
  <si>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</si>
  <si>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</si>
  <si>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</si>
  <si>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</si>
  <si>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</si>
  <si>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</si>
  <si>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</si>
  <si>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</si>
  <si>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</si>
  <si>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</si>
  <si>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</si>
  <si>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</si>
  <si>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</si>
  <si>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</si>
  <si>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</si>
  <si>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</si>
  <si>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</si>
  <si>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</si>
  <si>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</si>
  <si>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</si>
  <si>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</si>
  <si>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</si>
  <si>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</si>
  <si>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</si>
  <si>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</si>
  <si>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</si>
  <si>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</si>
  <si>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</si>
  <si>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</si>
  <si>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</si>
  <si>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</si>
  <si>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</si>
  <si>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</si>
  <si>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</si>
  <si>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</si>
  <si>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</si>
  <si>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</si>
  <si>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</si>
  <si>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</si>
  <si>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</si>
  <si>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</si>
  <si>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</si>
  <si>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</si>
  <si>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</si>
  <si>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</si>
  <si>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</si>
  <si>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</si>
  <si>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</si>
  <si>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</si>
  <si>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</si>
  <si>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</si>
  <si>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</si>
  <si>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</si>
  <si>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</si>
  <si>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</si>
  <si>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</si>
  <si>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</si>
  <si>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</si>
  <si>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</si>
  <si>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</si>
  <si>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</si>
  <si>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</si>
  <si>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</si>
  <si>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</si>
  <si>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</si>
  <si>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</si>
  <si>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</si>
  <si>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</si>
  <si>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</si>
  <si>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</si>
  <si>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</si>
  <si>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</si>
  <si>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</si>
  <si>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</si>
  <si>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</si>
  <si>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</si>
  <si>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</si>
  <si>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</si>
  <si>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</si>
  <si>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</si>
  <si>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</si>
  <si>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</si>
  <si>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</si>
  <si>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</si>
  <si>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</si>
  <si>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</si>
  <si>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</si>
  <si>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</si>
  <si>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</si>
  <si>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</si>
  <si>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</si>
  <si>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</si>
  <si>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</si>
  <si>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</si>
  <si>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</si>
  <si>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</si>
  <si>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</si>
  <si>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</si>
  <si>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</si>
  <si>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</si>
  <si>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</si>
  <si>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</si>
  <si>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</si>
  <si>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</si>
  <si>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</si>
  <si>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</si>
  <si>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</si>
  <si>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</si>
  <si>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</si>
  <si>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</si>
  <si>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</si>
  <si>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</si>
  <si>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</si>
  <si>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</si>
  <si>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</si>
  <si>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</si>
  <si>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</si>
  <si>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</si>
  <si>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</si>
  <si>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</si>
  <si>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</si>
  <si>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</si>
  <si>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</si>
  <si>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</si>
  <si>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</si>
  <si>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</si>
  <si>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</si>
  <si>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</si>
  <si>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</si>
  <si>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</si>
  <si>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</si>
  <si>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</si>
  <si>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</si>
  <si>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</si>
  <si>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</si>
  <si>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</si>
  <si>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</si>
  <si>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</si>
  <si>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</si>
  <si>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</si>
  <si>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</si>
  <si>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</si>
  <si>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</si>
  <si>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</si>
  <si>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</si>
  <si>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</si>
  <si>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</si>
  <si>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</si>
  <si>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</si>
  <si>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</si>
  <si>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</si>
  <si>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</si>
  <si>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</si>
  <si>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</si>
  <si>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</si>
  <si>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</si>
  <si>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</si>
  <si>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</si>
  <si>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</si>
  <si>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</si>
  <si>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</si>
  <si>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</si>
  <si>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</si>
  <si>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</si>
  <si>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</si>
  <si>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</si>
  <si>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</si>
  <si>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</si>
  <si>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</si>
  <si>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</si>
  <si>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</si>
  <si>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</si>
  <si>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</si>
  <si>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</si>
  <si>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</si>
  <si>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</si>
  <si>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</si>
  <si>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</si>
  <si>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</si>
  <si>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</si>
  <si>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</si>
  <si>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</si>
  <si>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</si>
  <si>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</si>
  <si>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</si>
  <si>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</si>
  <si>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</si>
  <si>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</si>
  <si>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</si>
  <si>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</si>
  <si>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</si>
  <si>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</si>
  <si>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</si>
  <si>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</si>
  <si>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</si>
  <si>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</si>
  <si>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</si>
  <si>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</si>
  <si>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</si>
  <si>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</si>
  <si>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</si>
  <si>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</si>
  <si>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</si>
  <si>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</si>
  <si>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</si>
  <si>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</si>
  <si>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</si>
  <si>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</si>
  <si>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</si>
  <si>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</si>
  <si>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</si>
  <si>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</si>
  <si>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</si>
  <si>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</si>
  <si>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</si>
  <si>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</si>
  <si>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</si>
  <si>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</si>
  <si>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</si>
  <si>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</si>
  <si>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</si>
  <si>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</si>
  <si>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</si>
  <si>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</si>
  <si>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</si>
  <si>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</si>
  <si>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</si>
  <si>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</si>
  <si>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</si>
  <si>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</si>
  <si>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</si>
  <si>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</si>
  <si>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</si>
  <si>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</si>
  <si>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</si>
  <si>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</si>
  <si>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</si>
  <si>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</si>
  <si>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</si>
  <si>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</si>
  <si>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</si>
  <si>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</si>
  <si>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</si>
  <si>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</si>
  <si>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</si>
  <si>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</si>
  <si>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</si>
  <si>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</si>
  <si>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</si>
  <si>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</si>
  <si>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</si>
  <si>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</si>
  <si>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</si>
  <si>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</si>
  <si>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</si>
  <si>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</si>
  <si>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</si>
  <si>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</si>
  <si>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</si>
  <si>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</si>
  <si>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</si>
  <si>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</si>
  <si>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</si>
  <si>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</si>
  <si>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</si>
  <si>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</si>
  <si>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</si>
  <si>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</si>
  <si>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</si>
  <si>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</si>
  <si>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</si>
  <si>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</si>
  <si>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</si>
  <si>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</si>
  <si>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</si>
  <si>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</si>
  <si>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</si>
  <si>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</si>
  <si>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</si>
  <si>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</si>
  <si>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</si>
  <si>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</si>
  <si>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</si>
  <si>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</si>
  <si>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</si>
  <si>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</si>
  <si>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</si>
  <si>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</si>
  <si>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</si>
  <si>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</si>
  <si>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</si>
  <si>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</si>
  <si>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</si>
  <si>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</si>
  <si>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</si>
  <si>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</si>
  <si>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</si>
  <si>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</si>
  <si>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</si>
  <si>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</si>
  <si>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</si>
  <si>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</si>
  <si>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</si>
  <si>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</si>
  <si>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</si>
  <si>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</si>
  <si>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</si>
  <si>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</si>
  <si>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</si>
  <si>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</si>
  <si>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</si>
  <si>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</si>
  <si>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</si>
  <si>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</si>
  <si>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</si>
  <si>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</si>
  <si>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</si>
  <si>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</si>
  <si>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</si>
  <si>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</si>
  <si>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</si>
  <si>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</si>
  <si>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</si>
  <si>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</si>
  <si>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</si>
  <si>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</si>
  <si>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</si>
  <si>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</si>
  <si>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</si>
  <si>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</si>
  <si>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</si>
  <si>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</si>
  <si>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</si>
  <si>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</si>
  <si>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</si>
  <si>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</si>
  <si>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</si>
  <si>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</si>
  <si>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</si>
  <si>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</si>
  <si>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</si>
  <si>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</si>
  <si>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</si>
  <si>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</si>
  <si>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</si>
  <si>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</si>
  <si>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</si>
  <si>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</si>
  <si>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</si>
  <si>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</si>
  <si>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</si>
  <si>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</si>
  <si>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</si>
  <si>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</si>
  <si>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</si>
  <si>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</si>
  <si>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</si>
  <si>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</si>
  <si>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</si>
  <si>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</si>
  <si>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</si>
  <si>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</si>
  <si>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</si>
  <si>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</si>
  <si>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</si>
  <si>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</si>
  <si>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</si>
  <si>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</si>
  <si>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</si>
  <si>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</si>
  <si>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</si>
  <si>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</si>
  <si>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</si>
  <si>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</si>
  <si>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</si>
  <si>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</si>
  <si>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</si>
  <si>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</si>
  <si>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</si>
  <si>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</si>
  <si>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</si>
  <si>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</si>
  <si>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</si>
  <si>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</si>
  <si>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</si>
  <si>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</si>
  <si>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</si>
  <si>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</si>
  <si>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</si>
  <si>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</si>
  <si>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</si>
  <si>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</si>
  <si>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</si>
  <si>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</si>
  <si>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</si>
  <si>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</si>
  <si>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</si>
  <si>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</si>
  <si>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</si>
  <si>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</si>
  <si>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</si>
  <si>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</si>
  <si>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</si>
  <si>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</si>
  <si>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</si>
  <si>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</si>
  <si>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</si>
  <si>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</si>
  <si>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</si>
  <si>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</si>
  <si>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</si>
  <si>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</si>
  <si>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</si>
  <si>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</si>
  <si>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</si>
  <si>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</si>
  <si>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</si>
  <si>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</si>
  <si>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</si>
  <si>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</si>
  <si>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</si>
  <si>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</si>
  <si>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</si>
  <si>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</si>
  <si>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</si>
  <si>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</si>
  <si>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</si>
  <si>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</si>
  <si>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</si>
  <si>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</si>
  <si>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</si>
  <si>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</si>
  <si>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</si>
  <si>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</si>
  <si>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</si>
  <si>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</si>
  <si>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</si>
  <si>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</si>
  <si>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</si>
  <si>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</si>
  <si>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</si>
  <si>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</si>
  <si>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</si>
  <si>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</si>
  <si>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</si>
  <si>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</si>
  <si>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</si>
  <si>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</si>
  <si>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</si>
  <si>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</si>
  <si>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</si>
  <si>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</si>
  <si>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</si>
  <si>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</si>
  <si>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</si>
  <si>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</si>
  <si>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</si>
  <si>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</si>
  <si>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</si>
  <si>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</si>
  <si>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</si>
  <si>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</si>
  <si>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</si>
  <si>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</si>
  <si>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</si>
  <si>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</si>
  <si>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</si>
  <si>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</si>
  <si>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</si>
  <si>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</si>
  <si>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</si>
  <si>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</si>
  <si>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</si>
  <si>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</si>
  <si>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</si>
  <si>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</si>
  <si>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</si>
  <si>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</si>
  <si>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</si>
  <si>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</si>
  <si>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</si>
  <si>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</si>
  <si>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</si>
  <si>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</si>
  <si>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</si>
  <si>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</si>
  <si>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</si>
  <si>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</si>
  <si>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</si>
  <si>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</si>
  <si>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</si>
  <si>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</si>
  <si>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</si>
  <si>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</si>
  <si>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</si>
  <si>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</si>
  <si>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</si>
  <si>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</si>
  <si>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</si>
  <si>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</si>
  <si>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</si>
  <si>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</si>
  <si>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</si>
  <si>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</si>
  <si>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</si>
  <si>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</si>
  <si>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</si>
  <si>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</si>
  <si>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</si>
  <si>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</si>
  <si>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</si>
  <si>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</si>
  <si>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</si>
  <si>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</si>
  <si>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</si>
  <si>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</si>
  <si>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</si>
  <si>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</si>
  <si>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</si>
  <si>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</si>
  <si>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</si>
  <si>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</si>
  <si>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</si>
  <si>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</si>
  <si>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</si>
  <si>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</si>
  <si>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</si>
  <si>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</si>
  <si>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</si>
  <si>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</si>
  <si>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</si>
  <si>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</si>
  <si>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</si>
  <si>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</si>
  <si>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</si>
  <si>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</si>
  <si>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</si>
  <si>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</si>
  <si>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</si>
  <si>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</si>
  <si>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</si>
  <si>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</si>
  <si>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</si>
  <si>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</si>
  <si>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</si>
  <si>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</si>
  <si>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</si>
  <si>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</si>
  <si>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</si>
  <si>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</si>
  <si>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</si>
  <si>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</si>
  <si>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</si>
  <si>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</si>
  <si>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</si>
  <si>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</si>
  <si>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</si>
  <si>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</si>
  <si>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</si>
  <si>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</si>
  <si>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</si>
  <si>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</si>
  <si>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</si>
  <si>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</si>
  <si>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</si>
  <si>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</si>
  <si>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</si>
  <si>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</si>
  <si>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</si>
  <si>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</si>
  <si>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</si>
  <si>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</si>
  <si>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</si>
  <si>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</si>
  <si>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</si>
  <si>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</si>
  <si>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</si>
  <si>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</si>
  <si>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</si>
  <si>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</si>
  <si>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</si>
  <si>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</si>
  <si>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</si>
  <si>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</si>
  <si>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</si>
  <si>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</si>
  <si>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</si>
  <si>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</si>
  <si>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</si>
  <si>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</si>
  <si>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</si>
  <si>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</si>
  <si>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</si>
  <si>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</si>
  <si>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</si>
  <si>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</si>
  <si>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</si>
  <si>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</si>
  <si>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</si>
  <si>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</si>
  <si>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</si>
  <si>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</si>
  <si>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</si>
  <si>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</si>
  <si>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</si>
  <si>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</si>
  <si>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</si>
  <si>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</si>
  <si>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</si>
  <si>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</si>
  <si>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</si>
  <si>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</si>
  <si>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</si>
  <si>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</si>
  <si>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</si>
  <si>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</si>
  <si>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</si>
  <si>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</si>
  <si>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</si>
  <si>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</si>
  <si>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</si>
  <si>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</si>
  <si>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</si>
  <si>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</si>
  <si>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</si>
  <si>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</si>
  <si>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</si>
  <si>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</si>
  <si>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</si>
  <si>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</si>
  <si>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</si>
  <si>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</si>
  <si>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</si>
  <si>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</si>
  <si>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</si>
  <si>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</si>
  <si>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</si>
  <si>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</si>
  <si>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</si>
  <si>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</si>
  <si>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</si>
  <si>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</si>
  <si>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</si>
  <si>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</si>
  <si>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</si>
  <si>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</si>
  <si>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</si>
  <si>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</si>
  <si>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</si>
  <si>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</si>
  <si>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</si>
  <si>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</si>
  <si>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</si>
  <si>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</si>
  <si>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</si>
  <si>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</si>
  <si>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</si>
  <si>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</si>
  <si>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</si>
  <si>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</si>
  <si>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</si>
  <si>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</si>
  <si>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</si>
  <si>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</si>
  <si>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</si>
  <si>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</si>
  <si>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</si>
  <si>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</si>
  <si>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</si>
  <si>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</si>
  <si>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</si>
  <si>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</si>
  <si>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</si>
  <si>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</si>
  <si>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</si>
  <si>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</si>
  <si>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</si>
  <si>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</si>
  <si>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</si>
  <si>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</si>
  <si>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</si>
  <si>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</si>
  <si>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</si>
  <si>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</si>
  <si>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</si>
  <si>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</si>
  <si>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</si>
  <si>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</si>
  <si>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</si>
  <si>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</si>
  <si>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</si>
  <si>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</si>
  <si>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</si>
  <si>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</si>
  <si>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</si>
  <si>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</si>
  <si>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</si>
  <si>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</si>
  <si>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</si>
  <si>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</si>
  <si>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</si>
  <si>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</si>
  <si>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</si>
  <si>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</si>
  <si>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</si>
  <si>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</si>
  <si>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</si>
  <si>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</si>
  <si>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</si>
  <si>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</si>
  <si>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</si>
  <si>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</si>
  <si>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</si>
  <si>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</si>
  <si>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</si>
  <si>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</si>
  <si>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</si>
  <si>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</si>
  <si>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</si>
  <si>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</si>
  <si>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</si>
  <si>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</si>
  <si>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</si>
  <si>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</si>
  <si>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</si>
  <si>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</si>
  <si>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</si>
  <si>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</si>
  <si>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</si>
  <si>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</si>
  <si>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</si>
  <si>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</si>
  <si>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</si>
  <si>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</si>
  <si>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</si>
  <si>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</si>
  <si>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</si>
  <si>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</si>
  <si>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</si>
  <si>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</si>
  <si>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</si>
  <si>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</si>
  <si>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</si>
  <si>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</si>
  <si>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</si>
  <si>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</si>
  <si>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</si>
  <si>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</si>
  <si>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</si>
  <si>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</si>
  <si>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</si>
  <si>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</si>
  <si>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</si>
  <si>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</si>
  <si>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</si>
  <si>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</si>
  <si>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</si>
  <si>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</si>
  <si>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</si>
  <si>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</si>
  <si>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</si>
  <si>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</si>
  <si>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</si>
  <si>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</si>
  <si>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</si>
  <si>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</si>
  <si>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</si>
  <si>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</si>
  <si>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</si>
  <si>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</si>
  <si>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</si>
  <si>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</si>
  <si>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</si>
  <si>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</si>
  <si>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</si>
  <si>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</si>
  <si>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</si>
  <si>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</si>
  <si>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</si>
  <si>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</si>
  <si>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</si>
  <si>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</si>
  <si>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</si>
  <si>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</si>
  <si>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</si>
  <si>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</si>
  <si>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</si>
  <si>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</si>
  <si>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</si>
  <si>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</si>
  <si>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</si>
  <si>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</si>
  <si>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</si>
  <si>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</si>
  <si>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</si>
  <si>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</si>
  <si>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</si>
  <si>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</si>
  <si>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</si>
  <si>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</si>
  <si>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</si>
  <si>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</si>
  <si>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</si>
  <si>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</si>
  <si>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</si>
  <si>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</si>
  <si>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</si>
  <si>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</si>
  <si>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</si>
  <si>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</si>
  <si>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</si>
  <si>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</si>
  <si>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</si>
  <si>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</si>
  <si>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</si>
  <si>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</si>
  <si>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</si>
  <si>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</si>
  <si>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</si>
  <si>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</si>
  <si>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</si>
  <si>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</si>
  <si>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</si>
  <si>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</si>
  <si>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</si>
  <si>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</si>
  <si>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</si>
  <si>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</si>
  <si>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</si>
  <si>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</si>
  <si>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</si>
  <si>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</si>
  <si>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</si>
  <si>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</si>
  <si>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</si>
  <si>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</si>
  <si>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</si>
  <si>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</si>
  <si>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</si>
  <si>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</si>
  <si>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</si>
  <si>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</si>
  <si>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</si>
  <si>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</si>
  <si>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</si>
  <si>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</si>
  <si>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</si>
  <si>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</si>
  <si>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</si>
  <si>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</si>
  <si>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</si>
  <si>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</si>
  <si>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</si>
  <si>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</si>
  <si>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</si>
  <si>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</si>
  <si>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</si>
  <si>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</si>
  <si>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</si>
  <si>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</si>
  <si>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</si>
  <si>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</si>
  <si>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</si>
  <si>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</si>
  <si>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</si>
  <si>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</si>
  <si>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</si>
  <si>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</si>
  <si>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</si>
  <si>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</si>
  <si>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</si>
  <si>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</si>
  <si>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</si>
  <si>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</si>
  <si>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</si>
  <si>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</si>
  <si>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</si>
  <si>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</si>
  <si>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</si>
  <si>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</si>
  <si>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</si>
  <si>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</si>
  <si>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</si>
  <si>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</si>
  <si>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</si>
  <si>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</si>
  <si>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</si>
  <si>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</si>
  <si>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</si>
  <si>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</si>
  <si>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</si>
  <si>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</si>
  <si>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</si>
  <si>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</si>
  <si>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</si>
  <si>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</si>
  <si>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</si>
  <si>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</si>
  <si>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</si>
  <si>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</si>
  <si>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</si>
  <si>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</si>
  <si>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</si>
  <si>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</si>
  <si>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</si>
  <si>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</si>
  <si>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</si>
  <si>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</si>
  <si>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</si>
  <si>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</si>
  <si>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</si>
  <si>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</si>
  <si>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</si>
  <si>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</si>
  <si>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</si>
  <si>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</si>
  <si>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</si>
  <si>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</si>
  <si>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</si>
  <si>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</si>
  <si>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</si>
  <si>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</si>
  <si>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</si>
  <si>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</si>
  <si>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</si>
  <si>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</si>
  <si>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</si>
  <si>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</si>
  <si>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</si>
  <si>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</si>
  <si>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</si>
  <si>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</si>
  <si>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</si>
  <si>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</si>
  <si>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</si>
  <si>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</si>
  <si>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</si>
  <si>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</si>
  <si>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</si>
  <si>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</si>
  <si>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</si>
  <si>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</si>
  <si>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</si>
  <si>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</si>
  <si>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</si>
  <si>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</si>
  <si>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</si>
  <si>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</si>
  <si>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</si>
  <si>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</si>
  <si>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</si>
  <si>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</si>
  <si>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</si>
  <si>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</si>
  <si>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</si>
  <si>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</si>
  <si>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</si>
  <si>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</si>
  <si>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</si>
  <si>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</si>
  <si>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</si>
  <si>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</si>
  <si>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</si>
  <si>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</si>
  <si>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</si>
  <si>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</si>
  <si>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</si>
  <si>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</si>
  <si>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</si>
  <si>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</si>
  <si>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</si>
  <si>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</si>
  <si>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</si>
  <si>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</si>
  <si>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</si>
  <si>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</si>
  <si>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</si>
  <si>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</si>
  <si>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</si>
  <si>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</si>
  <si>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</si>
  <si>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</si>
  <si>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</si>
  <si>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</si>
  <si>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</si>
  <si>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</si>
  <si>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</si>
  <si>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</si>
  <si>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</si>
  <si>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</si>
  <si>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</si>
  <si>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</si>
  <si>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</si>
  <si>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</si>
  <si>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</si>
  <si>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</si>
  <si>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</si>
  <si>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</si>
  <si>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</si>
  <si>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</si>
  <si>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</si>
  <si>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</si>
  <si>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</si>
  <si>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</si>
  <si>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</si>
  <si>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</si>
  <si>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</si>
  <si>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</si>
  <si>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</si>
  <si>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</si>
  <si>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</si>
  <si>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</si>
  <si>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</si>
  <si>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</si>
  <si>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</si>
  <si>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</si>
  <si>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</si>
  <si>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</si>
  <si>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</si>
  <si>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</si>
  <si>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</si>
  <si>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</si>
  <si>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</si>
  <si>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</si>
  <si>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</si>
  <si>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</si>
  <si>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</si>
  <si>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</si>
  <si>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</si>
  <si>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</si>
  <si>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</si>
  <si>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</si>
  <si>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</si>
  <si>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</si>
  <si>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</si>
  <si>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</si>
  <si>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</si>
  <si>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</si>
  <si>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</si>
  <si>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</si>
  <si>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</si>
  <si>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</si>
  <si>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</si>
  <si>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</si>
  <si>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</si>
  <si>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</si>
  <si>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</si>
  <si>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</si>
  <si>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</si>
  <si>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</si>
  <si>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</si>
  <si>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</si>
  <si>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</si>
  <si>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</si>
  <si>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</si>
  <si>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</si>
  <si>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</si>
  <si>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</si>
  <si>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</si>
  <si>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</si>
  <si>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</si>
  <si>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</si>
  <si>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</si>
  <si>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</si>
  <si>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</si>
  <si>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</si>
  <si>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</si>
  <si>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</si>
  <si>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</si>
  <si>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</si>
  <si>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</si>
  <si>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</si>
  <si>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</si>
  <si>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</si>
  <si>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</si>
  <si>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</si>
  <si>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</si>
  <si>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</si>
  <si>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</si>
  <si>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</si>
  <si>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</si>
  <si>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</si>
  <si>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</si>
  <si>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</si>
  <si>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</si>
  <si>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</si>
  <si>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</si>
  <si>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</si>
  <si>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</si>
  <si>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</si>
  <si>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</si>
  <si>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</si>
  <si>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</si>
  <si>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</si>
  <si>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</si>
  <si>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</si>
  <si>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</si>
  <si>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</si>
  <si>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</si>
  <si>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</si>
  <si>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</si>
  <si>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</si>
  <si>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</si>
  <si>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</si>
  <si>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</si>
  <si>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</si>
  <si>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</si>
  <si>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</si>
  <si>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</si>
  <si>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</si>
  <si>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</si>
  <si>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</si>
  <si>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</si>
  <si>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</si>
  <si>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</si>
  <si>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</si>
  <si>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</si>
  <si>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</si>
  <si>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</si>
  <si>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</si>
  <si>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</si>
  <si>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</si>
  <si>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</si>
  <si>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</si>
  <si>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</si>
  <si>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</si>
  <si>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</si>
  <si>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</si>
  <si>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</si>
  <si>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</si>
  <si>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</si>
  <si>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</si>
  <si>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</si>
  <si>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</si>
  <si>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</si>
  <si>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</si>
  <si>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</si>
  <si>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</si>
  <si>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</si>
  <si>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</si>
  <si>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</si>
  <si>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</si>
  <si>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</si>
  <si>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</si>
  <si>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</si>
  <si>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</si>
  <si>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</si>
  <si>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</si>
  <si>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</si>
  <si>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</si>
  <si>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</si>
  <si>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</si>
  <si>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</si>
  <si>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</si>
  <si>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</si>
  <si>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</si>
  <si>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</si>
  <si>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</si>
  <si>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</si>
  <si>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</si>
  <si>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</si>
  <si>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</si>
  <si>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</si>
  <si>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</si>
  <si>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</si>
  <si>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</si>
  <si>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</si>
  <si>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</si>
  <si>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</si>
  <si>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</si>
  <si>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</si>
  <si>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</si>
  <si>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</si>
  <si>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</si>
  <si>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</si>
  <si>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</si>
  <si>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</si>
  <si>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</si>
  <si>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</si>
  <si>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</si>
  <si>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</si>
  <si>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</si>
  <si>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</si>
  <si>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</si>
  <si>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</si>
  <si>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</si>
  <si>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</si>
  <si>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</si>
  <si>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</si>
  <si>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</si>
  <si>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</si>
  <si>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</si>
  <si>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</si>
  <si>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</si>
  <si>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</si>
  <si>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</si>
  <si>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</si>
  <si>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</si>
  <si>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</si>
  <si>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</si>
  <si>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</si>
  <si>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</si>
  <si>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</si>
  <si>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</si>
  <si>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</si>
  <si>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</si>
  <si>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</si>
  <si>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</si>
  <si>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</si>
  <si>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</si>
  <si>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</si>
  <si>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</si>
  <si>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</si>
  <si>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</si>
  <si>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</si>
  <si>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</si>
  <si>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</si>
  <si>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</si>
  <si>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</si>
  <si>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</si>
  <si>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</si>
  <si>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</si>
  <si>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</si>
  <si>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</si>
  <si>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</si>
  <si>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</si>
  <si>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</si>
  <si>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</si>
  <si>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</si>
  <si>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</si>
  <si>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</si>
  <si>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</si>
  <si>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</si>
  <si>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</si>
  <si>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</si>
  <si>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</si>
  <si>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</si>
  <si>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</si>
  <si>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</si>
  <si>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</si>
  <si>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</si>
  <si>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</si>
  <si>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</si>
  <si>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</si>
  <si>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</si>
  <si>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</si>
  <si>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</si>
  <si>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</si>
  <si>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</si>
  <si>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</si>
  <si>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</si>
  <si>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</si>
  <si>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</si>
  <si>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</si>
  <si>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</si>
  <si>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</si>
  <si>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</si>
  <si>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</si>
  <si>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</si>
  <si>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</si>
  <si>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</si>
  <si>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</si>
  <si>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</si>
  <si>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</si>
  <si>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</si>
  <si>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</si>
  <si>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</si>
  <si>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</si>
  <si>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</si>
  <si>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</si>
  <si>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</si>
  <si>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</si>
  <si>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</si>
  <si>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</si>
  <si>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</si>
  <si>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</si>
  <si>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</si>
  <si>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</si>
  <si>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</si>
  <si>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</si>
  <si>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</si>
  <si>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</si>
  <si>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</si>
  <si>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</si>
  <si>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</si>
  <si>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</si>
  <si>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</si>
  <si>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</si>
  <si>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</si>
  <si>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</si>
  <si>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</si>
  <si>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</si>
  <si>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</si>
  <si>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</si>
  <si>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</si>
  <si>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</si>
  <si>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</si>
  <si>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</si>
  <si>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</si>
  <si>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</si>
  <si>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</si>
  <si>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</si>
  <si>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</si>
  <si>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</si>
  <si>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</si>
  <si>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</si>
  <si>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</si>
  <si>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</si>
  <si>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</si>
  <si>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</si>
  <si>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</si>
  <si>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</si>
  <si>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</si>
  <si>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</si>
  <si>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</si>
  <si>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</si>
  <si>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</si>
  <si>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</si>
  <si>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</si>
  <si>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</si>
  <si>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</si>
  <si>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</si>
  <si>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</si>
  <si>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</si>
  <si>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</si>
  <si>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</si>
  <si>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</si>
  <si>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</si>
  <si>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</si>
  <si>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</si>
  <si>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</si>
  <si>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</si>
  <si>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</si>
  <si>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</si>
  <si>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</si>
  <si>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</si>
  <si>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</si>
  <si>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</si>
  <si>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</si>
  <si>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</si>
  <si>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</si>
  <si>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</si>
  <si>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</si>
  <si>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</si>
  <si>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</si>
  <si>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</si>
  <si>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</si>
  <si>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</si>
  <si>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</si>
  <si>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</si>
  <si>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</si>
  <si>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</si>
  <si>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</si>
  <si>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</si>
  <si>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</si>
  <si>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</si>
  <si>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</si>
  <si>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</si>
  <si>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</si>
  <si>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</si>
  <si>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</si>
  <si>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</si>
  <si>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</si>
  <si>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</si>
  <si>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</si>
  <si>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</si>
  <si>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</si>
  <si>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</si>
  <si>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</si>
  <si>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</si>
  <si>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</si>
  <si>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</si>
  <si>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</si>
  <si>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</si>
  <si>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</si>
  <si>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</si>
  <si>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</si>
  <si>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</si>
  <si>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</si>
  <si>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</si>
  <si>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</si>
  <si>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</si>
  <si>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</si>
  <si>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</si>
  <si>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</si>
  <si>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</si>
  <si>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</si>
  <si>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</si>
  <si>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</si>
  <si>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</si>
  <si>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</si>
  <si>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</si>
  <si>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</si>
  <si>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</si>
  <si>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</si>
  <si>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</si>
  <si>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</si>
  <si>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</si>
  <si>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</si>
  <si>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</si>
  <si>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</si>
  <si>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</si>
  <si>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</si>
  <si>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</si>
  <si>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</si>
  <si>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</si>
  <si>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</si>
  <si>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</si>
  <si>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</si>
  <si>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</si>
  <si>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</si>
  <si>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</si>
  <si>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</si>
  <si>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</si>
  <si>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</si>
  <si>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</si>
  <si>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</si>
  <si>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</si>
  <si>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</si>
  <si>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</si>
  <si>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</si>
  <si>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</si>
  <si>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</si>
  <si>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</si>
  <si>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</si>
  <si>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</si>
  <si>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</si>
  <si>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</si>
  <si>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</si>
  <si>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</si>
  <si>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</si>
  <si>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</si>
  <si>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</si>
  <si>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</si>
  <si>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</si>
  <si>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</si>
  <si>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</si>
  <si>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</si>
  <si>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</si>
  <si>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</si>
  <si>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</si>
  <si>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</si>
  <si>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</si>
  <si>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</si>
  <si>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</si>
  <si>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</si>
  <si>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</si>
  <si>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</si>
  <si>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</si>
  <si>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</si>
  <si>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</si>
  <si>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</si>
  <si>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</si>
  <si>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</si>
  <si>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</si>
  <si>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</si>
  <si>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</si>
  <si>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</si>
  <si>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</si>
  <si>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</si>
  <si>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</si>
  <si>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</si>
  <si>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</si>
  <si>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</si>
  <si>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</si>
  <si>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</si>
  <si>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</si>
  <si>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</si>
  <si>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</si>
  <si>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</si>
  <si>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</si>
  <si>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</si>
  <si>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</si>
  <si>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</si>
  <si>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</si>
  <si>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</si>
  <si>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</si>
  <si>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</si>
  <si>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</si>
  <si>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</si>
  <si>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</si>
  <si>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</si>
  <si>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</si>
  <si>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</si>
  <si>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</si>
  <si>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</si>
  <si>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</si>
  <si>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</si>
  <si>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</si>
  <si>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</si>
  <si>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</si>
  <si>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</si>
  <si>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</si>
  <si>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</si>
  <si>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</si>
  <si>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</si>
  <si>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</si>
  <si>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</si>
  <si>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</si>
  <si>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</si>
  <si>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</si>
  <si>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</si>
  <si>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</si>
  <si>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</si>
  <si>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</si>
  <si>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</si>
  <si>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</si>
  <si>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</si>
  <si>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</si>
  <si>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</si>
  <si>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</si>
  <si>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</si>
  <si>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</si>
  <si>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</si>
  <si>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</si>
  <si>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</si>
  <si>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</si>
  <si>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</si>
  <si>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</si>
  <si>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</si>
  <si>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</si>
  <si>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</si>
  <si>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</si>
  <si>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</si>
  <si>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</si>
  <si>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</si>
  <si>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</si>
  <si>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</si>
  <si>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</si>
  <si>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</si>
  <si>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</si>
  <si>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</si>
  <si>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</si>
  <si>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</si>
  <si>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</si>
  <si>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</si>
  <si>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</si>
  <si>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</si>
  <si>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</si>
  <si>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</si>
  <si>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</si>
  <si>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</si>
  <si>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</si>
  <si>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</si>
  <si>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</si>
  <si>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</si>
  <si>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</si>
  <si>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</si>
  <si>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</si>
  <si>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</si>
  <si>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</si>
  <si>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</si>
  <si>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</si>
  <si>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</si>
  <si>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</si>
  <si>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</si>
  <si>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</si>
  <si>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</si>
  <si>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</si>
  <si>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</si>
  <si>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</si>
  <si>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</si>
  <si>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</si>
  <si>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</si>
  <si>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</si>
  <si>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</si>
  <si>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</si>
  <si>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</si>
  <si>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</si>
  <si>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</si>
  <si>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</si>
  <si>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</si>
  <si>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</si>
  <si>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</si>
  <si>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</si>
  <si>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</si>
  <si>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</si>
  <si>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</si>
  <si>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</si>
  <si>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</si>
  <si>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</si>
  <si>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</si>
  <si>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</si>
  <si>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</si>
  <si>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</si>
  <si>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</si>
  <si>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</si>
  <si>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</si>
  <si>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</si>
  <si>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</si>
  <si>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</si>
  <si>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</si>
  <si>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</si>
  <si>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</si>
  <si>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</si>
  <si>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</si>
  <si>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</si>
  <si>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</si>
  <si>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</si>
  <si>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</si>
  <si>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</si>
  <si>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</si>
  <si>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</si>
  <si>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</si>
  <si>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</si>
  <si>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</si>
  <si>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</si>
  <si>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</si>
  <si>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</si>
  <si>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</si>
  <si>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</si>
  <si>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</si>
  <si>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</si>
  <si>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</si>
  <si>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</si>
  <si>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</si>
  <si>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</si>
  <si>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</si>
  <si>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</si>
  <si>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</si>
  <si>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</si>
  <si>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</si>
  <si>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</si>
  <si>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</si>
  <si>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</si>
  <si>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</si>
  <si>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</si>
  <si>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</si>
  <si>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</si>
  <si>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</si>
  <si>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</si>
  <si>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</si>
  <si>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</si>
  <si>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</si>
  <si>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</si>
  <si>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</si>
  <si>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</si>
  <si>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</si>
  <si>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</si>
  <si>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</si>
  <si>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</si>
  <si>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</si>
  <si>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</si>
  <si>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</si>
  <si>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</si>
  <si>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</si>
  <si>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</si>
  <si>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</si>
  <si>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</si>
  <si>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</si>
  <si>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</si>
  <si>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</si>
  <si>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</si>
  <si>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</si>
  <si>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</si>
  <si>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</si>
  <si>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</si>
  <si>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</si>
  <si>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</si>
  <si>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</si>
  <si>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</si>
  <si>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</si>
  <si>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</si>
  <si>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</si>
  <si>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</si>
  <si>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</si>
  <si>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</si>
  <si>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</si>
  <si>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</si>
  <si>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</si>
  <si>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</si>
  <si>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</si>
  <si>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</si>
  <si>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</si>
  <si>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</si>
  <si>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</si>
  <si>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</si>
  <si>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</si>
  <si>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</si>
  <si>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</si>
  <si>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</si>
  <si>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</si>
  <si>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</si>
  <si>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</si>
  <si>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</si>
  <si>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</si>
  <si>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</si>
  <si>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</si>
  <si>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</si>
  <si>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</si>
  <si>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</si>
  <si>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</si>
  <si>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</si>
  <si>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</si>
  <si>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</si>
  <si>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</si>
  <si>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</si>
  <si>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</si>
  <si>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</si>
  <si>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</si>
  <si>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</si>
  <si>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</si>
  <si>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</si>
  <si>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</si>
  <si>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</si>
  <si>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</si>
  <si>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</si>
  <si>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</si>
  <si>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</si>
  <si>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</si>
  <si>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</si>
  <si>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</si>
  <si>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</si>
  <si>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</si>
  <si>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</si>
  <si>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</si>
  <si>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</si>
  <si>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</si>
  <si>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</si>
  <si>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</si>
  <si>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</si>
  <si>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</si>
  <si>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</si>
  <si>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</si>
  <si>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</si>
  <si>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</si>
  <si>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</si>
  <si>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</si>
  <si>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</si>
  <si>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</si>
  <si>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</si>
  <si>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</si>
  <si>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</si>
  <si>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</si>
  <si>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</si>
  <si>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</si>
  <si>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</si>
  <si>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</si>
  <si>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</si>
  <si>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</si>
  <si>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</si>
  <si>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</si>
  <si>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</si>
  <si>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</si>
  <si>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</si>
  <si>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</si>
  <si>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</si>
  <si>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</si>
  <si>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</si>
  <si>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</si>
  <si>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</si>
  <si>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</si>
  <si>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</si>
  <si>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</si>
  <si>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</si>
  <si>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</si>
  <si>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</si>
  <si>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</si>
  <si>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</si>
  <si>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</si>
  <si>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</si>
  <si>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</si>
  <si>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</si>
  <si>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</si>
  <si>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</si>
  <si>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</si>
  <si>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</si>
  <si>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</si>
  <si>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</si>
  <si>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</si>
  <si>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</si>
  <si>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</si>
  <si>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</si>
  <si>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</si>
  <si>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</si>
  <si>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</si>
  <si>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</si>
  <si>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</si>
  <si>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</si>
  <si>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</si>
  <si>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</si>
  <si>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</si>
  <si>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</si>
  <si>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</si>
  <si>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</si>
  <si>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</si>
  <si>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</si>
  <si>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</si>
  <si>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</si>
  <si>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</si>
  <si>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</si>
  <si>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</si>
  <si>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</si>
  <si>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</si>
  <si>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</si>
  <si>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</si>
  <si>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</si>
  <si>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</si>
  <si>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</si>
  <si>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</si>
  <si>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</si>
  <si>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</si>
  <si>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</si>
  <si>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</si>
  <si>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</si>
  <si>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</si>
  <si>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</si>
  <si>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</si>
  <si>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</si>
  <si>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</si>
  <si>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</si>
  <si>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</si>
  <si>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</si>
  <si>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</si>
  <si>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</si>
  <si>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</si>
  <si>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</si>
  <si>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</si>
  <si>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</si>
  <si>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</si>
  <si>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</si>
  <si>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</si>
  <si>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</si>
  <si>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</si>
  <si>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</si>
  <si>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</si>
  <si>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</si>
  <si>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</si>
  <si>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</si>
  <si>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</si>
  <si>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</si>
  <si>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</si>
  <si>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</si>
  <si>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</si>
  <si>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</si>
  <si>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</si>
  <si>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</si>
  <si>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</si>
  <si>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</si>
  <si>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</si>
  <si>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</si>
  <si>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</si>
  <si>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</si>
  <si>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</si>
  <si>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</si>
  <si>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</si>
  <si>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</si>
  <si>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</si>
  <si>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</si>
  <si>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</si>
  <si>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</si>
  <si>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</si>
  <si>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</si>
  <si>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</si>
  <si>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</si>
  <si>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</si>
  <si>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</si>
  <si>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</si>
  <si>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</si>
  <si>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</si>
  <si>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</si>
  <si>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</si>
  <si>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</si>
  <si>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</si>
  <si>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</si>
  <si>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</si>
  <si>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</si>
  <si>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</si>
  <si>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</si>
  <si>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</si>
  <si>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</si>
  <si>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</si>
  <si>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</si>
  <si>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</si>
  <si>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</si>
  <si>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</si>
  <si>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</si>
  <si>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</si>
  <si>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</si>
  <si>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</si>
  <si>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</si>
  <si>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</si>
  <si>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</si>
  <si>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</si>
  <si>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</si>
  <si>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</si>
  <si>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</si>
  <si>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</si>
  <si>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</si>
  <si>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</si>
  <si>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</si>
  <si>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</si>
  <si>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</si>
  <si>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</si>
  <si>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</si>
  <si>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</si>
  <si>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</si>
  <si>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</si>
  <si>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</si>
  <si>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</si>
  <si>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</si>
  <si>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</si>
  <si>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</si>
  <si>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</si>
  <si>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</si>
  <si>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</si>
  <si>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</si>
  <si>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</si>
  <si>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</si>
  <si>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</si>
  <si>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</si>
  <si>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</si>
  <si>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</si>
  <si>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</si>
  <si>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</si>
  <si>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</si>
  <si>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</si>
  <si>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</si>
  <si>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</si>
  <si>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</si>
  <si>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</si>
  <si>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</si>
  <si>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</si>
  <si>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</si>
  <si>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</si>
  <si>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</si>
  <si>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</si>
  <si>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</si>
  <si>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</si>
  <si>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</si>
  <si>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</si>
  <si>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</si>
  <si>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</si>
  <si>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</si>
  <si>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</si>
  <si>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</si>
  <si>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</si>
  <si>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</si>
  <si>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</si>
  <si>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</si>
  <si>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</si>
  <si>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</si>
  <si>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</si>
  <si>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</si>
  <si>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</si>
  <si>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</si>
  <si>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</si>
  <si>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</si>
  <si>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</si>
  <si>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</si>
  <si>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</si>
  <si>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</si>
  <si>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</si>
  <si>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</si>
  <si>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</si>
  <si>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</si>
  <si>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</si>
  <si>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</si>
  <si>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</si>
  <si>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</si>
  <si>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</si>
  <si>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</si>
  <si>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</si>
  <si>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</si>
  <si>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</si>
  <si>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</si>
  <si>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</si>
  <si>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</si>
  <si>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</si>
  <si>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</si>
  <si>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</si>
  <si>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</si>
  <si>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</si>
  <si>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</si>
  <si>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</si>
  <si>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</si>
  <si>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</si>
  <si>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</si>
  <si>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</si>
  <si>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</si>
  <si>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</si>
  <si>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</si>
  <si>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</si>
  <si>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</si>
  <si>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</si>
  <si>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</si>
  <si>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</si>
  <si>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</si>
  <si>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</si>
  <si>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</si>
  <si>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</si>
  <si>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</si>
  <si>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</si>
  <si>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</si>
  <si>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</si>
  <si>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</si>
  <si>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</si>
  <si>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</si>
  <si>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</si>
  <si>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</si>
  <si>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</si>
  <si>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</si>
  <si>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</si>
  <si>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</si>
  <si>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</si>
  <si>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</si>
  <si>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</si>
  <si>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</si>
  <si>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</si>
  <si>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</si>
  <si>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</si>
  <si>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</si>
  <si>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</si>
  <si>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</si>
  <si>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</si>
  <si>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</si>
  <si>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</si>
  <si>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</si>
  <si>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</si>
  <si>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</si>
  <si>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</si>
  <si>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</si>
  <si>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</si>
  <si>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</si>
  <si>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</si>
  <si>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</si>
  <si>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</si>
  <si>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</si>
  <si>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</si>
  <si>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</si>
  <si>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</si>
  <si>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</si>
  <si>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</si>
  <si>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</si>
  <si>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</si>
  <si>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</si>
  <si>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</si>
  <si>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</si>
  <si>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</si>
  <si>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</si>
  <si>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</si>
  <si>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</si>
  <si>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</si>
  <si>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</si>
  <si>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</si>
  <si>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</si>
  <si>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</si>
  <si>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</si>
  <si>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</si>
  <si>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</si>
  <si>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</si>
  <si>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</si>
  <si>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</si>
  <si>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</si>
  <si>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</si>
  <si>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</si>
  <si>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</si>
  <si>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</si>
  <si>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</si>
  <si>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</si>
  <si>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</si>
  <si>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</si>
  <si>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</si>
  <si>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</si>
  <si>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</si>
  <si>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</si>
  <si>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</si>
  <si>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</si>
  <si>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</si>
  <si>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</si>
  <si>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</si>
  <si>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</si>
  <si>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</si>
  <si>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</si>
  <si>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</si>
  <si>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</si>
  <si>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</si>
  <si>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</si>
  <si>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</si>
  <si>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</si>
  <si>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</si>
  <si>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</si>
  <si>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</si>
  <si>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</si>
  <si>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</si>
  <si>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</si>
  <si>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</si>
  <si>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</si>
  <si>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</si>
  <si>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</si>
  <si>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</si>
  <si>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</si>
  <si>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</si>
  <si>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</si>
  <si>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</si>
  <si>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</si>
  <si>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</si>
  <si>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</si>
  <si>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</si>
  <si>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</si>
  <si>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</si>
  <si>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</si>
  <si>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</si>
  <si>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</si>
  <si>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</si>
  <si>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</si>
  <si>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</si>
  <si>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</si>
  <si>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</si>
  <si>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</si>
  <si>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</si>
  <si>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</si>
  <si>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</si>
  <si>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</si>
  <si>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</si>
  <si>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</si>
  <si>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</si>
  <si>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</si>
  <si>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</si>
  <si>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</si>
  <si>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</si>
  <si>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</si>
  <si>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</si>
  <si>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</si>
  <si>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</si>
  <si>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</si>
  <si>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</si>
  <si>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</si>
  <si>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</si>
  <si>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</si>
  <si>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</si>
  <si>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</si>
  <si>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</si>
  <si>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</si>
  <si>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</si>
  <si>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</si>
  <si>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</si>
  <si>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</si>
  <si>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</si>
  <si>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</si>
  <si>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</si>
  <si>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</si>
  <si>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</si>
  <si>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</si>
  <si>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</si>
  <si>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</si>
  <si>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</si>
  <si>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</si>
  <si>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</si>
  <si>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</si>
  <si>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</si>
  <si>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</si>
  <si>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</si>
  <si>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</si>
  <si>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</si>
  <si>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</si>
  <si>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</si>
  <si>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</si>
  <si>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</si>
  <si>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</si>
  <si>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</si>
  <si>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</si>
  <si>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</si>
  <si>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</si>
  <si>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</si>
  <si>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</si>
  <si>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</si>
  <si>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</si>
  <si>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</si>
  <si>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</si>
  <si>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</si>
  <si>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</si>
  <si>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</si>
  <si>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</si>
  <si>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</si>
  <si>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</si>
  <si>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</si>
  <si>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</si>
  <si>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</si>
  <si>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</si>
  <si>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</si>
  <si>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</si>
  <si>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</si>
  <si>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</si>
  <si>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</si>
  <si>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</si>
  <si>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</si>
  <si>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</si>
  <si>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</si>
  <si>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</si>
  <si>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</si>
  <si>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</si>
  <si>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</si>
  <si>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</si>
  <si>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</si>
  <si>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</si>
  <si>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</si>
  <si>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</si>
  <si>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</si>
  <si>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</si>
  <si>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</si>
  <si>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</si>
  <si>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</si>
  <si>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</si>
  <si>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</si>
  <si>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</si>
  <si>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</si>
  <si>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</si>
  <si>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</si>
  <si>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</si>
  <si>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</si>
  <si>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</si>
  <si>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</si>
  <si>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</si>
  <si>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</si>
  <si>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</si>
  <si>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</si>
  <si>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</si>
  <si>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</si>
  <si>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</si>
  <si>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</si>
  <si>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</si>
  <si>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</si>
  <si>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</si>
  <si>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</si>
  <si>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</si>
  <si>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</si>
  <si>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</si>
  <si>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</si>
  <si>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</si>
  <si>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</si>
  <si>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</si>
  <si>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</si>
  <si>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</si>
  <si>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</si>
  <si>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</si>
  <si>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</si>
  <si>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</si>
  <si>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</si>
  <si>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</si>
  <si>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</si>
  <si>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</si>
  <si>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</si>
  <si>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</si>
  <si>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</si>
  <si>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</si>
  <si>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</si>
  <si>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</si>
  <si>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</si>
  <si>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</si>
  <si>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</si>
  <si>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</si>
  <si>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</si>
  <si>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</si>
  <si>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</si>
  <si>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</si>
  <si>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</si>
  <si>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</si>
  <si>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</si>
  <si>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</si>
  <si>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</si>
  <si>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</si>
  <si>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</si>
  <si>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</si>
  <si>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</si>
  <si>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</si>
  <si>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</si>
  <si>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</si>
  <si>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</si>
  <si>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</si>
  <si>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</si>
  <si>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</si>
  <si>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</si>
  <si>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</si>
  <si>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</si>
  <si>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</si>
  <si>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</si>
  <si>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</si>
  <si>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</si>
  <si>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</si>
  <si>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</si>
  <si>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</si>
  <si>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</si>
  <si>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</si>
  <si>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</si>
  <si>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</si>
  <si>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</si>
  <si>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</si>
  <si>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</si>
  <si>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</si>
  <si>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</si>
  <si>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</si>
  <si>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</si>
  <si>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</si>
  <si>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</si>
  <si>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</si>
  <si>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</si>
  <si>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</si>
  <si>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</si>
  <si>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</si>
  <si>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</si>
  <si>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</si>
  <si>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</si>
  <si>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</si>
  <si>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</si>
  <si>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</si>
  <si>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</si>
  <si>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</si>
  <si>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</si>
  <si>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</si>
  <si>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</si>
  <si>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</si>
  <si>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</si>
  <si>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</si>
  <si>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</si>
  <si>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</si>
  <si>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</si>
  <si>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</si>
  <si>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</si>
  <si>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</si>
  <si>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</si>
  <si>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</si>
  <si>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</si>
  <si>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</si>
  <si>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</si>
  <si>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</si>
  <si>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</si>
  <si>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</si>
  <si>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</si>
  <si>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</si>
  <si>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</si>
  <si>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</si>
  <si>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</si>
  <si>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</si>
  <si>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</si>
  <si>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</si>
  <si>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</si>
  <si>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</si>
  <si>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</si>
  <si>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</si>
  <si>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</si>
  <si>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</si>
  <si>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</si>
  <si>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</si>
  <si>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</si>
  <si>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</si>
  <si>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</si>
  <si>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</si>
  <si>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</si>
  <si>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</si>
  <si>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</si>
  <si>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</si>
  <si>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</si>
  <si>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</si>
  <si>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</si>
  <si>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</si>
  <si>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</si>
  <si>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</si>
  <si>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</si>
  <si>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</si>
  <si>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</si>
  <si>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</si>
  <si>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</si>
  <si>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</si>
  <si>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</si>
  <si>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</si>
  <si>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</si>
  <si>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</si>
  <si>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</si>
  <si>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</si>
  <si>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</si>
  <si>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</si>
  <si>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</si>
  <si>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</si>
  <si>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</si>
  <si>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</si>
  <si>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</si>
  <si>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</si>
  <si>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</si>
  <si>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</si>
  <si>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</si>
  <si>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</si>
  <si>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</si>
  <si>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</si>
  <si>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</si>
  <si>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</si>
  <si>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</si>
  <si>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</si>
  <si>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</si>
  <si>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</si>
  <si>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</si>
  <si>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</si>
  <si>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</si>
  <si>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</si>
  <si>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</si>
  <si>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</si>
  <si>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</si>
  <si>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</si>
  <si>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</si>
  <si>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</si>
  <si>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</si>
  <si>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</si>
  <si>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</si>
  <si>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</si>
  <si>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</si>
  <si>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</si>
  <si>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</si>
  <si>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</si>
  <si>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</si>
  <si>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</si>
  <si>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</si>
  <si>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</si>
  <si>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</si>
  <si>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</si>
  <si>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</si>
  <si>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</si>
  <si>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</si>
  <si>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</si>
  <si>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</si>
  <si>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</si>
  <si>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</si>
  <si>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</si>
  <si>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</si>
  <si>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</si>
  <si>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</si>
  <si>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</si>
  <si>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</si>
  <si>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</si>
  <si>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</si>
  <si>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</si>
  <si>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</si>
  <si>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</si>
  <si>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</si>
  <si>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</si>
  <si>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</si>
  <si>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</si>
  <si>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</si>
  <si>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</si>
  <si>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</si>
  <si>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</si>
  <si>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</si>
  <si>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</si>
  <si>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</si>
  <si>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</si>
  <si>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</si>
  <si>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</si>
  <si>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</si>
  <si>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</si>
  <si>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</si>
  <si>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</si>
  <si>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</si>
  <si>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</si>
  <si>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</si>
  <si>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</si>
  <si>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</si>
  <si>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</si>
  <si>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</si>
  <si>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</si>
  <si>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</si>
  <si>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</si>
  <si>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</si>
  <si>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</si>
  <si>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</si>
  <si>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</si>
  <si>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</si>
  <si>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</si>
  <si>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</si>
  <si>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</si>
  <si>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</si>
  <si>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</si>
  <si>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</si>
  <si>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</si>
  <si>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</si>
  <si>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</si>
  <si>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</si>
  <si>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</si>
  <si>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</si>
  <si>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</si>
  <si>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</si>
  <si>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</si>
  <si>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</si>
  <si>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</si>
  <si>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</si>
  <si>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</si>
  <si>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</si>
  <si>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</si>
  <si>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</si>
  <si>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</si>
  <si>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</si>
  <si>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</si>
  <si>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</si>
  <si>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</si>
  <si>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</si>
  <si>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</si>
  <si>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</si>
  <si>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</si>
  <si>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</si>
  <si>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</si>
  <si>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</si>
  <si>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</si>
  <si>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</si>
  <si>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</si>
  <si>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</si>
  <si>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</si>
  <si>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</si>
  <si>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</si>
  <si>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</si>
  <si>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</si>
  <si>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</si>
  <si>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</si>
  <si>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</si>
  <si>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</si>
  <si>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</si>
  <si>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</si>
  <si>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</si>
  <si>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</si>
  <si>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</si>
  <si>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</si>
  <si>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</si>
  <si>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</si>
  <si>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</si>
  <si>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</si>
  <si>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</si>
  <si>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</si>
  <si>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</si>
  <si>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</si>
  <si>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</si>
  <si>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</si>
  <si>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</si>
  <si>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</si>
  <si>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</si>
  <si>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</si>
  <si>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</si>
  <si>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</si>
  <si>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</si>
  <si>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</si>
  <si>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</si>
  <si>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</si>
  <si>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</si>
  <si>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</si>
  <si>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</si>
  <si>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</si>
  <si>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</si>
  <si>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</si>
  <si>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</si>
  <si>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</si>
  <si>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</si>
  <si>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</si>
  <si>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</si>
  <si>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</si>
  <si>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</si>
  <si>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</si>
  <si>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</si>
  <si>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</si>
  <si>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</si>
  <si>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</si>
  <si>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</si>
  <si>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</si>
  <si>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</si>
  <si>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</si>
  <si>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</si>
  <si>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</si>
  <si>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</si>
  <si>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</si>
  <si>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</si>
  <si>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</si>
  <si>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</si>
  <si>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</si>
  <si>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</si>
  <si>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</si>
  <si>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</si>
  <si>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</si>
  <si>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</si>
  <si>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</si>
  <si>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</si>
  <si>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</si>
  <si>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</si>
  <si>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</si>
  <si>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</si>
  <si>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</si>
  <si>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</si>
  <si>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</si>
  <si>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</si>
  <si>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</si>
  <si>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</si>
  <si>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</si>
  <si>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</si>
  <si>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</si>
  <si>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</si>
  <si>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</si>
  <si>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</si>
  <si>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</si>
  <si>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</si>
  <si>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</si>
  <si>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</si>
  <si>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</si>
  <si>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</si>
  <si>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</si>
  <si>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</si>
  <si>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</si>
  <si>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</si>
  <si>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</si>
  <si>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</si>
  <si>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</si>
  <si>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</si>
  <si>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</si>
  <si>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</si>
  <si>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</si>
  <si>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</si>
  <si>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</si>
  <si>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</si>
  <si>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</si>
  <si>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</si>
  <si>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</si>
  <si>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</si>
  <si>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</si>
  <si>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</si>
  <si>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</si>
  <si>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</si>
  <si>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</si>
  <si>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</si>
  <si>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</si>
  <si>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</si>
  <si>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</si>
  <si>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</si>
  <si>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</si>
  <si>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</si>
  <si>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</si>
  <si>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</si>
  <si>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</si>
  <si>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</si>
  <si>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</si>
  <si>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</si>
  <si>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</si>
  <si>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</si>
  <si>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</si>
  <si>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</si>
  <si>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</si>
  <si>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</si>
  <si>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</si>
  <si>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</si>
  <si>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</si>
  <si>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</si>
  <si>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</si>
  <si>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</si>
  <si>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</si>
  <si>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</si>
  <si>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</si>
  <si>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</si>
  <si>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</si>
  <si>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</si>
  <si>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</si>
  <si>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</si>
  <si>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</si>
  <si>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</si>
  <si>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</si>
  <si>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</si>
  <si>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</si>
  <si>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</si>
  <si>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</si>
  <si>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</si>
  <si>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</si>
  <si>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</si>
  <si>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</si>
  <si>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</si>
  <si>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</si>
  <si>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</si>
  <si>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</si>
  <si>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</si>
  <si>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</si>
  <si>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</si>
  <si>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</si>
  <si>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</si>
  <si>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</si>
  <si>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</si>
  <si>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</si>
  <si>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</si>
  <si>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</si>
  <si>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</si>
  <si>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</si>
  <si>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</si>
  <si>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</si>
  <si>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</si>
  <si>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</si>
  <si>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</si>
  <si>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</si>
  <si>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</si>
  <si>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</si>
  <si>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</si>
  <si>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</si>
  <si>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</si>
  <si>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</si>
  <si>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</si>
  <si>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</si>
  <si>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</si>
  <si>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</si>
  <si>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</si>
  <si>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</si>
  <si>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</si>
  <si>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</si>
  <si>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</si>
  <si>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</si>
  <si>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</si>
  <si>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</si>
  <si>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</si>
  <si>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</si>
  <si>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</si>
  <si>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</si>
  <si>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</si>
  <si>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</si>
  <si>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</si>
  <si>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</si>
  <si>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</si>
  <si>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</si>
  <si>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</si>
  <si>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</si>
  <si>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</si>
  <si>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</si>
  <si>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</si>
  <si>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</si>
  <si>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</si>
  <si>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</si>
  <si>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</si>
  <si>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</si>
  <si>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</si>
  <si>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</si>
  <si>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</si>
  <si>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</si>
  <si>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</si>
  <si>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</si>
  <si>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</si>
  <si>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</si>
  <si>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</si>
  <si>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</si>
  <si>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</si>
  <si>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</si>
  <si>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</si>
  <si>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</si>
  <si>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</si>
  <si>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</si>
  <si>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</si>
  <si>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</si>
  <si>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</si>
  <si>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</si>
  <si>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</si>
  <si>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</si>
  <si>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</si>
  <si>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</si>
  <si>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</si>
  <si>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</si>
  <si>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</si>
  <si>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</si>
  <si>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</si>
  <si>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</si>
  <si>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</si>
  <si>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</si>
  <si>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</si>
  <si>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</si>
  <si>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</si>
  <si>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</si>
  <si>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</si>
  <si>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</si>
  <si>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</si>
  <si>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</si>
  <si>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</si>
  <si>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</si>
  <si>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</si>
  <si>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</si>
  <si>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</si>
  <si>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</si>
  <si>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</si>
  <si>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</si>
  <si>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</si>
  <si>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</si>
  <si>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</si>
  <si>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</si>
  <si>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</si>
  <si>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</si>
  <si>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</si>
  <si>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</si>
  <si>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</si>
  <si>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</si>
  <si>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</si>
  <si>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</si>
  <si>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</si>
  <si>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</si>
  <si>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</si>
  <si>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</si>
  <si>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</si>
  <si>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</si>
  <si>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</si>
  <si>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</si>
  <si>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</si>
  <si>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</si>
  <si>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</si>
  <si>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</si>
  <si>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</si>
  <si>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</si>
  <si>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</si>
  <si>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</si>
  <si>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</si>
  <si>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</si>
  <si>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</si>
  <si>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</si>
  <si>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</si>
  <si>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</si>
  <si>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</si>
  <si>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</si>
  <si>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</si>
  <si>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</si>
  <si>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</si>
  <si>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</si>
  <si>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</si>
  <si>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</si>
  <si>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</si>
  <si>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</si>
  <si>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</si>
  <si>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</si>
  <si>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</si>
  <si>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</si>
  <si>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</si>
  <si>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</si>
  <si>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</si>
  <si>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</si>
  <si>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</si>
  <si>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</si>
  <si>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</si>
  <si>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</si>
  <si>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</si>
  <si>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</si>
  <si>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</si>
  <si>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</si>
  <si>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</si>
  <si>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</si>
  <si>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</si>
  <si>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</si>
  <si>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</si>
  <si>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</si>
  <si>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</si>
  <si>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</si>
  <si>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</si>
  <si>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</si>
  <si>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</si>
  <si>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</si>
  <si>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</si>
  <si>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</si>
  <si>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</si>
  <si>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</si>
  <si>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</si>
  <si>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</si>
  <si>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</si>
  <si>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</si>
  <si>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</si>
  <si>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</si>
  <si>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</si>
  <si>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</si>
  <si>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</si>
  <si>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</si>
  <si>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</si>
  <si>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</si>
  <si>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</si>
  <si>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</si>
  <si>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</si>
  <si>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</si>
  <si>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</si>
  <si>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</si>
  <si>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</si>
  <si>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</si>
  <si>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</si>
  <si>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</si>
  <si>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</si>
  <si>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</si>
  <si>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</si>
  <si>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</si>
  <si>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</si>
  <si>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</si>
  <si>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</si>
  <si>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</si>
  <si>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</si>
  <si>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</si>
  <si>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</si>
  <si>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</si>
  <si>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</si>
  <si>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</si>
  <si>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</si>
  <si>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</si>
  <si>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</si>
  <si>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</si>
  <si>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</si>
  <si>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</si>
  <si>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</si>
  <si>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</si>
  <si>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</si>
  <si>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</si>
  <si>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</si>
  <si>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</si>
  <si>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</si>
  <si>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</si>
  <si>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</si>
  <si>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</si>
  <si>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</si>
  <si>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</si>
  <si>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</si>
  <si>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</si>
  <si>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</si>
  <si>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</si>
  <si>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</si>
  <si>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</si>
  <si>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</si>
  <si>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</si>
  <si>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</si>
  <si>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</si>
  <si>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</si>
  <si>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</si>
  <si>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</si>
  <si>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</si>
  <si>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</si>
  <si>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</si>
  <si>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</si>
  <si>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</si>
  <si>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</si>
  <si>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</si>
  <si>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</si>
  <si>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</si>
  <si>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</si>
  <si>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</si>
  <si>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</si>
  <si>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</si>
  <si>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</si>
  <si>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</si>
  <si>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</si>
  <si>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</si>
  <si>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</si>
  <si>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</si>
  <si>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</si>
  <si>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</si>
  <si>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</si>
  <si>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</si>
  <si>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</si>
  <si>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</si>
  <si>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</si>
  <si>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</si>
  <si>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</si>
  <si>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</si>
  <si>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</si>
  <si>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</si>
  <si>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</si>
  <si>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</si>
  <si>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</si>
  <si>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</si>
  <si>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</si>
  <si>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</si>
  <si>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</si>
  <si>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</si>
  <si>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</si>
  <si>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</si>
  <si>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</si>
  <si>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</si>
  <si>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</si>
  <si>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</si>
  <si>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</si>
  <si>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</si>
  <si>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</si>
  <si>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</si>
  <si>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</si>
  <si>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</si>
  <si>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</si>
  <si>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</si>
  <si>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</si>
  <si>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</si>
  <si>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</si>
  <si>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</si>
  <si>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</si>
  <si>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</si>
  <si>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</si>
  <si>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</si>
  <si>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</si>
  <si>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</si>
  <si>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</si>
  <si>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</si>
  <si>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</si>
  <si>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</si>
  <si>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</si>
  <si>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</si>
  <si>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</si>
  <si>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</si>
  <si>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</si>
  <si>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</si>
  <si>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</si>
  <si>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</si>
  <si>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</si>
  <si>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</si>
  <si>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</si>
  <si>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</si>
  <si>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</si>
  <si>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</si>
  <si>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</si>
  <si>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</si>
  <si>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</si>
  <si>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</si>
  <si>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</si>
  <si>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</si>
  <si>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</si>
  <si>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</si>
  <si>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</si>
  <si>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</si>
  <si>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</si>
  <si>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</si>
  <si>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</si>
  <si>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</si>
  <si>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</si>
  <si>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</si>
  <si>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</si>
  <si>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</si>
  <si>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</si>
  <si>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</si>
  <si>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</si>
  <si>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</si>
  <si>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</si>
  <si>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</si>
  <si>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</si>
  <si>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</si>
  <si>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</si>
  <si>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</si>
  <si>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</si>
  <si>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</si>
  <si>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</si>
  <si>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</si>
  <si>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</si>
  <si>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</si>
  <si>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</si>
  <si>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</si>
  <si>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</si>
  <si>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</si>
  <si>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</si>
  <si>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</si>
  <si>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</si>
  <si>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</si>
  <si>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</si>
  <si>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</si>
  <si>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</si>
  <si>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</si>
  <si>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</si>
  <si>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</si>
  <si>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</si>
  <si>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</si>
  <si>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</si>
  <si>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</si>
  <si>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</si>
  <si>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</si>
  <si>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</si>
  <si>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</si>
  <si>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</si>
  <si>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</si>
  <si>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</si>
  <si>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</si>
  <si>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</si>
  <si>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</si>
  <si>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</si>
  <si>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</si>
  <si>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</si>
  <si>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</si>
  <si>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</si>
  <si>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</si>
  <si>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</si>
  <si>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</si>
  <si>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</si>
  <si>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</si>
  <si>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</si>
  <si>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</si>
  <si>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</si>
  <si>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</si>
  <si>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</si>
  <si>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</si>
  <si>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</si>
  <si>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</si>
  <si>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</si>
  <si>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</si>
  <si>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</si>
  <si>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</si>
  <si>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</si>
  <si>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</si>
  <si>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</si>
  <si>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</si>
  <si>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</si>
  <si>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</si>
  <si>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</si>
  <si>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</si>
  <si>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</si>
  <si>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</si>
  <si>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</si>
  <si>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</si>
  <si>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</si>
  <si>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</si>
  <si>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</si>
  <si>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</si>
  <si>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</si>
  <si>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</si>
  <si>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</si>
  <si>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</si>
  <si>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</si>
  <si>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</si>
  <si>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</si>
  <si>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</si>
  <si>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</si>
  <si>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</si>
  <si>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</si>
  <si>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</si>
  <si>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</si>
  <si>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</si>
  <si>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</si>
  <si>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</si>
  <si>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</si>
  <si>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</si>
  <si>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</si>
  <si>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</si>
  <si>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</si>
  <si>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</si>
  <si>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</si>
  <si>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</si>
  <si>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</si>
  <si>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</si>
  <si>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</si>
  <si>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</si>
  <si>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</si>
  <si>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</si>
  <si>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</si>
  <si>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</si>
  <si>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</si>
  <si>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</si>
  <si>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</si>
  <si>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</si>
  <si>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</si>
  <si>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</si>
  <si>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</si>
  <si>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</si>
  <si>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</si>
  <si>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</si>
  <si>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</si>
  <si>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</si>
  <si>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</si>
  <si>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</si>
  <si>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</si>
  <si>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</si>
  <si>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</si>
  <si>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</si>
  <si>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</si>
  <si>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</si>
  <si>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</si>
  <si>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</si>
  <si>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</si>
  <si>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</si>
  <si>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</si>
  <si>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</si>
  <si>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</si>
  <si>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</si>
  <si>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</si>
  <si>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</si>
  <si>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</si>
  <si>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</si>
  <si>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</si>
  <si>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</si>
  <si>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</si>
  <si>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</si>
  <si>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</si>
  <si>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</si>
  <si>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</si>
  <si>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</si>
  <si>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</si>
  <si>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</si>
  <si>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</si>
  <si>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</si>
  <si>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</si>
  <si>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</si>
  <si>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</si>
  <si>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</si>
  <si>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</si>
  <si>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</si>
  <si>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</si>
  <si>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</si>
  <si>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</si>
  <si>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</si>
  <si>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</si>
  <si>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</si>
  <si>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</si>
  <si>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</si>
  <si>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</si>
  <si>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</si>
  <si>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</si>
  <si>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</si>
  <si>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</si>
  <si>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</si>
  <si>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</si>
  <si>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</si>
  <si>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</si>
  <si>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</si>
  <si>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</si>
  <si>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</si>
  <si>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</si>
  <si>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</si>
  <si>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</si>
  <si>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</si>
  <si>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</si>
  <si>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</si>
  <si>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</si>
  <si>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</si>
  <si>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</si>
  <si>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</si>
  <si>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</si>
  <si>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</si>
  <si>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</si>
  <si>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</si>
  <si>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</si>
  <si>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</si>
  <si>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</si>
  <si>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</si>
  <si>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</si>
  <si>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</si>
  <si>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</si>
  <si>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</si>
  <si>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</si>
  <si>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</si>
  <si>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</si>
  <si>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</si>
  <si>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</si>
  <si>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</si>
  <si>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</si>
  <si>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</si>
  <si>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</si>
  <si>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</si>
  <si>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</si>
  <si>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</si>
  <si>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</si>
  <si>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</si>
  <si>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</si>
  <si>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</si>
  <si>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</si>
  <si>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</si>
  <si>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</si>
  <si>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</si>
  <si>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</si>
  <si>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</si>
  <si>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</si>
  <si>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</si>
  <si>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</si>
  <si>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</si>
  <si>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</si>
  <si>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</si>
  <si>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</si>
  <si>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</si>
  <si>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</si>
  <si>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</si>
  <si>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</si>
  <si>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</si>
  <si>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</si>
  <si>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</si>
  <si>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</si>
  <si>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</si>
  <si>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</si>
  <si>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</si>
  <si>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</si>
  <si>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</si>
  <si>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</si>
  <si>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</si>
  <si>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</si>
  <si>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</si>
  <si>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</si>
  <si>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</si>
  <si>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</si>
  <si>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</si>
  <si>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</si>
  <si>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PCM-20251124-00000123</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</si>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</sst>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0" totalsRowShown="0" headerRowDxfId="47" dataDxfId="46" headerRowBorderDxfId="44" tableBorderDxfId="45" totalsRowBorderDxfId="43">
  <autoFilter ref="A1:L4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322.25555115741008</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45985.203977083336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45985.203977083336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45985.203977083336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45985.203977083336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45985.203977083336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45985.203977083336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45985.203977083336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45985.203977083336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45985.203977083336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45985.203977083336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45985.203977083336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45985.203977083336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45985.203977083336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45985.203977083336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45985.203977083336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45985.203977083336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45985.203977083336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45985.203977083336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45985.203977083336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45985.203977083336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45985.203977083336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45985.203977083336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45985.203977083336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45985.203977083336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45985.203977083336</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45985.203977083336</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160.20413912037475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0.81655810185475275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45985.203977083336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45985.203977083336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45985.203977083336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45985.203977083336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45985.203977083336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45985.203977083336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45985.203977083336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45985.203977083336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45985.203977083336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45985.203977083336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45985.203977083336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45985.203977083336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45985.203977083336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45985.203977083336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45985.203977083336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45985.203977083336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45985.203977083336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45985.203977083336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45985.203977083336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45985.203977083336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45985.203977083336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45985.203977083336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45985.203977083336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45985.203977083336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45985.203977083336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45985.203977083336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45985.203977083336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45985.203977083336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45985.203977083336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45985.203977083336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45985.203977083336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45985.203977083336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45985.203977083336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45985.203977083336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45985.203977083336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45985.203977083336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45985.203977083336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45985.203977083336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45985.203977083336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45985.203977083336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45985.203977083336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45985.203977083336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45985.203977083336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45985.203977083336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45985.203977083336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45985.203977083336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45985.203977083336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45985.203977083336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45985.203977083336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45985.203977083336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45985.203977083336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45985.203977083336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45985.203977083336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45985.203977083336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45985.203977083336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45985.203977083336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45985.203977083336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45985.203977083336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45985.203977083336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45985.203977083336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45985.203977083336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45985.203977083336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45985.203977083336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45985.203977083336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45985.203977083336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45985.203977083336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45985.203977083336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45985.203977083336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45985.203977083336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45985.203977083336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45985.203977083336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45985.203977083336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45985.203977083336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45985.203977083336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45985.203977083336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45985.203977083336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45985.203977083336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45985.203977083336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45985.203977083336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45985.203977083336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45985.203977083336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45985.203977083336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45985.203977083336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45985.203977083336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45985.203977083336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45985.203977083336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45985.203977083336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45985.203977083336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45985.203977083336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45985.203977083336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45985.203977083336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45985.203977083336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45985.203977083336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45985.203977083336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45985.203977083336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45985.203977083336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45985.203977083336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45985.203977083336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45985.203977083336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45985.203977083336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45985.203977083336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45985.203977083336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45985.203977083336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45985.203977083336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45985.203977083336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45985.203977083336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45985.203977083336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45985.203977083336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45985.203977083336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45985.203977083336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45985.203977083336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45985.203977083336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45985.203977083336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45985.203977083336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45985.203977083336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45985.203977083336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45985.203977083336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45985.203977083336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45985.203977083336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45985.203977083336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45985.203977083336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45985.203977083336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45985.203977083336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45985.203977083336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45985.203977083336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45985.203977083336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45985.203977083336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45985.203977083336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45985.203977083336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45985.203977083336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45985.203977083336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45985.203977083336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45985.203977083336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45985.203977083336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45985.203977083336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45985.203977083336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45985.203977083336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45985.203977083336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45985.203977083336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45985.203977083336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45985.203977083336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45985.203977083336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45985.203977083336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45985.203977083336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45985.203977083336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45985.203977083336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45985.203977083336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45985.203977083336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45985.203977083336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45985.203977083336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45985.203977083336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45985.203977083336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45985.203977083336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45985.203977083336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45985.203977083336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45985.203977083336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45985.203977083336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45985.203977083336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45985.203977083336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45985.203977083336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45985.203977083336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45985.203977083336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45985.203977083336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45985.203977083336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45985.203977083336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45985.203977083336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45985.203977083336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45985.203977083336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45985.203977083336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45985.203977083336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45985.203977083336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45985.203977083336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45985.203977083336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45985.203977083336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45985.203977083336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45985.203977083336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45985.203977083336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45985.203977083336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45985.203977083336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45985.203977083336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45985.203977083336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45985.203977083336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45985.203977083336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45985.203977083336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45985.203977083336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45985.203977083336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45985.203977083336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45985.203977083336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45985.203977083336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45985.203977083336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45985.203977083336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45985.203977083336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45985.203977083336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45985.203977083336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45985.203977083336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45985.203977083336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45985.203977083336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45985.203977083336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45985.203977083336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45985.203977083336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45985.203977083336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45985.203977083336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45985.203977083336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45985.203977083336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45985.203977083336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45985.203977083336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45985.203977083336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45985.203977083336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45985.203977083336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45985.203977083336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45985.203977083336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45985.203977083336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45985.203977083336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45985.203977083336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45985.203977083336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45985.203977083336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45985.203977083336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45985.203977083336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45985.203977083336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45985.203977083336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45985.203977083336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45985.203977083336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45985.203977083336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45985.203977083336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45985.203977083336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45985.203977083336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45985.203977083336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45985.203977083336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45985.203977083336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45985.203977083336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45985.203977083336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45985.203977083336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45985.203977083336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45985.203977083336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45985.203977083336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45985.203977083336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45985.203977083336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45985.203977083336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45985.203977083336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45985.203977083336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45985.203977083336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45985.203977083336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45985.203977083336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45985.203977083336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45985.203977083336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45985.203977083336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45985.203977083336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45985.203977083336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45985.203977083336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45985.203977083336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45985.203977083336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45985.203977083336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45985.203977083336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45985.203977083336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45985.203977083336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45985.203977083336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45985.203977083336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45985.203977083336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45985.203977083336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45985.203977083336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45985.203977083336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45985.203977083336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45985.203977083336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45985.203977083336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45985.203977083336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45985.203977083336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45985.203977083336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45985.203977083336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45985.203977083336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45985.203977083336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45985.203977083336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45985.203977083336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45985.203977083336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45985.203977083336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45985.203977083336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45985.203977083336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45985.203977083336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45985.203977083336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45985.203977083336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45985.203977083336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45985.203977083336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45985.203977083336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45985.203977083336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45985.203977083336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45985.203977083336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45985.203977083336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45985.203977083336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45985.203977083336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45985.203977083336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45985.203977083336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45985.203977083336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45985.203977083336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45985.203977083336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45985.203977083336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45985.203977083336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45985.203977083336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45985.203977083336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45985.203977083336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45985.203977083336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45985.203977083336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45985.203977083336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45985.203977083336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45985.203977083336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45985.203977083336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45985.203977083336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45985.203977083336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45985.203977083336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45985.203977083336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45985.203977083336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45985.203977083336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45985.203977083336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45985.203977083336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45985.203977083336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45985.203977083336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45985.203977083336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45985.203977083336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45985.203977083336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45985.203977083336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45985.203977083336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45985.203977083336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45985.203977083336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45985.203977083336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45985.203977083336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45985.203977083336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45985.203977083336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45985.203977083336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45985.203977083336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45985.203977083336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45985.203977083336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45985.203977083336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45985.203977083336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45985.203977083336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45985.203977083336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45985.203977083336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45985.203977083336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45985.203977083336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45985.203977083336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45985.203977083336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45985.203977083336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45985.203977083336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45985.203977083336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45985.203977083336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45985.203977083336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45985.203977083336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45985.203977083336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45985.203977083336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45985.203977083336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45985.203977083336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45985.203977083336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45985.203977083336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45985.203977083336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45985.203977083336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45985.203977083336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45985.203977083336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45985.203977083336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45985.203977083336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45985.203977083336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45985.203977083336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45985.203977083336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45985.203977083336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45985.203977083336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45985.203977083336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45985.203977083336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45985.203977083336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45985.203977083336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45985.203977083336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45985.203977083336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45985.203977083336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45985.203977083336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45985.203977083336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45985.203977083336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45985.203977083336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45985.203977083336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45985.203977083336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45985.203977083336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45985.203977083336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45985.203977083336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45985.203977083336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45985.203977083336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45985.203977083336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45985.203977083336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45985.203977083336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45985.203977083336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45985.203977083336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45985.203977083336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45985.203977083336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45985.203977083336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45985.203977083336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45985.203977083336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45985.203977083336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45985.203977083336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45985.203977083336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45985.203977083336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45985.203977083336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45985.203977083336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45985.203977083336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45985.203977083336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45985.203977083336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45985.203977083336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45985.203977083336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45985.203977083336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45985.203977083336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45985.203977083336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45985.203977083336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45985.203977083336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45985.203977083336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45985.203977083336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45985.203977083336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45985.203977083336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45985.203977083336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45985.203977083336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45985.203977083336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45985.203977083336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45985.203977083336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45985.203977083336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45985.203977083336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45985.203977083336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45985.203977083336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45985.203977083336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45985.203977083336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45985.203977083336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45985.203977083336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45985.203977083336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45985.203977083336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45985.203977083336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45985.203977083336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45985.203977083336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45985.203977083336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45985.203977083336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45985.203977083336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45985.203977083336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45985.203977083336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45985.203977083336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45985.203977083336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45985.203977083336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45985.203977083336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45985.203977083336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45985.203977083336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45985.203977083336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45985.203977083336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45985.203977083336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45985.203977083336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45985.203977083336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45985.203977083336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45985.203977083336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45985.203977083336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45985.203977083336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45985.203977083336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45985.203977083336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45985.203977083336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45985.203977083336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45985.203977083336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45985.203977083336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45985.203977083336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45985.203977083336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45985.203977083336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45985.203977083336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45985.203977083336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45985.203977083336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45985.203977083336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45985.203977083336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45985.203977083336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45985.203977083336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45985.203977083336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45985.203977083336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45985.203977083336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45985.203977083336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45985.203977083336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45985.203977083336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45985.203977083336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45985.203977083336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45985.203977083336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45985.203977083336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45985.203977083336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45985.203977083336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45985.203977083336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45985.203977083336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45985.203977083336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45985.203977083336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45985.203977083336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45985.203977083336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45985.203977083336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45985.203977083336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45985.203977083336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45985.203977083336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45985.203977083336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45985.203977083336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45985.203977083336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45985.203977083336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45985.203977083336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45985.203977083336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45985.203977083336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45985.203977083336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45985.203977083336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45985.203977083336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45985.203977083336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45985.203977083336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45985.203977083336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45985.203977083336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45985.203977083336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45985.203977083336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45985.203977083336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45985.203977083336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45985.203977083336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45985.203977083336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45985.203977083336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45985.203977083336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45985.203977083336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45985.203977083336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45985.203977083336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45985.203977083336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45985.203977083336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45985.203977083336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45985.203977083336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45985.203977083336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45985.203977083336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45985.203977083336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45985.203977083336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45985.203977083336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45985.203977083336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45985.203977083336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45985.203977083336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45985.203977083336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45985.203977083336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45985.203977083336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45985.203977083336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45985.203977083336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45985.203977083336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45985.203977083336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45985.203977083336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45985.203977083336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45985.203977083336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45985.203977083336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45985.203977083336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45985.203977083336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45985.203977083336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45985.203977083336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45985.203977083336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45985.203977083336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45985.203977083336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45985.203977083336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45985.203977083336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45985.203977083336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45985.203977083336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45985.203977083336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45985.203977083336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45985.203977083336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45985.203977083336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45985.203977083336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45985.203977083336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45985.203977083336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45985.203977083336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45985.203977083336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45985.203977083336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45985.203977083336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45985.203977083336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45985.203977083336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45985.203977083336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45985.203977083336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45985.203977083336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45985.203977083336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45985.203977083336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45985.203977083336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45985.203977083336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45985.203977083336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45985.203977083336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45985.203977083336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45985.203977083336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45985.203977083336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45985.203977083336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45985.203977083336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45985.203977083336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45985.203977083336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45985.203977083336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45985.203977083336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45985.203977083336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45985.203977083336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45985.203977083336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45985.203977083336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45985.203977083336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45985.203977083336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45985.203977083336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45985.203977083336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45985.203977083336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45985.203977083336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45985.203977083336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45985.203977083336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45985.203977083336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45985.203977083336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45985.203977083336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45985.203977083336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45985.203977083336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45985.203977083336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45985.203977083336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45985.203977083336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45985.203977083336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45985.203977083336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45985.203977083336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45985.203977083336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45985.203977083336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45985.203977083336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45985.203977083336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45985.203977083336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45985.203977083336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45985.203977083336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45985.203977083336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45985.203977083336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45985.203977083336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45985.203977083336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45985.203977083336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45985.203977083336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45985.203977083336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45985.203977083336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45985.203977083336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45985.203977083336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45985.203977083336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45985.203977083336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45985.203977083336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45985.203977083336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45985.203977083336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45985.203977083336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45985.203977083336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45985.203977083336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45985.203977083336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45985.203977083336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45985.203977083336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45985.203977083336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45985.203977083336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45985.203977083336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45985.203977083336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45985.203977083336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45985.203977083336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45985.203977083336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45985.203977083336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45985.203977083336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45985.203977083336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45985.203977083336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45985.203977083336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45985.203977083336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45985.203977083336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45985.203977083336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45985.203977083336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45985.203977083336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45985.203977083336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45985.203977083336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45985.203977083336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45985.203977083336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45985.203977083336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45985.203977083336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45985.203977083336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45985.203977083336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45985.203977083336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45985.203977083336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45985.203977083336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45985.203977083336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45985.203977083336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45985.203977083336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45985.203977083336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45985.203977083336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45985.203977083336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45985.203977083336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45985.203977083336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45985.203977083336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45985.203977083336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45985.203977083336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45985.203977083336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45985.203977083336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45985.203977083336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45985.203977083336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45985.203977083336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45985.203977083336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45985.203977083336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45985.203977083336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45985.203977083336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45985.203977083336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45985.203977083336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45985.203977083336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45985.203977083336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45985.203977083336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45985.203977083336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45985.203977083336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45985.203977083336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45985.203977083336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45985.203977083336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45985.203977083336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45985.203977083336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45985.203977083336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45985.203977083336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45985.203977083336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45985.203977083336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45985.203977083336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45985.203977083336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45985.203977083336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45985.203977083336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45985.203977083336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45985.203977083336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45985.203977083336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45985.203977083336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45985.203977083336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45985.203977083336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45985.203977083336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45985.203977083336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45985.203977083336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45985.203977083336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45985.203977083336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45985.203977083336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45985.203977083336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45985.203977083336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45985.203977083336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45985.203977083336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45985.203977083336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45985.203977083336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45985.203977083336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45985.203977083336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45985.203977083336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45985.203977083336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45985.203977083336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45985.203977083336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45985.203977083336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45985.203977083336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45985.203977083336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45985.203977083336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45985.203977083336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45985.203977083336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45985.203977083336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45985.203977083336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45985.203977083336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45985.203977083336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45985.203977083336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45985.203977083336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45985.203977083336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45985.203977083336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45985.203977083336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45985.203977083336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45985.203977083336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45985.203977083336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45985.203977083336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45985.203977083336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45985.203977083336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45985.203977083336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45985.203977083336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45985.203977083336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45985.203977083336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45985.203977083336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45985.203977083336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45985.203977083336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45985.203977083336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45985.203977083336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45985.203977083336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45985.203977083336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45985.203977083336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45985.203977083336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45985.203977083336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45985.203977083336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45985.203977083336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45985.203977083336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45985.203977083336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45985.203977083336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45985.203977083336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45985.203977083336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45985.203977083336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45985.203977083336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45985.203977083336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45985.203977083336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45985.203977083336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45985.203977083336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45985.203977083336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45985.203977083336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45985.203977083336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45985.203977083336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45985.203977083336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45985.203977083336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45985.203977083336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45985.203977083336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45985.203977083336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45985.203977083336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45985.203977083336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45985.203977083336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45985.203977083336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45985.203977083336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45985.203977083336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45985.203977083336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45985.203977083336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45985.203977083336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45985.203977083336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45985.203977083336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45985.203977083336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45985.203977083336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45985.203977083336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45985.203977083336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45985.203977083336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45985.203977083336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45985.203977083336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45985.203977083336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45985.203977083336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45985.203977083336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45985.203977083336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45985.203977083336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45985.203977083336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45985.203977083336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45985.203977083336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45985.203977083336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45985.203977083336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45985.203977083336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45985.203977083336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45985.203977083336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45985.203977083336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45985.203977083336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45985.203977083336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45985.203977083336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45985.203977083336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45985.203977083336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45985.203977083336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45985.203977083336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45985.203977083336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45985.203977083336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45985.203977083336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45985.203977083336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45985.203977083336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45985.203977083336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45985.203977083336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45985.203977083336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45985.203977083336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45985.203977083336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45985.203977083336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45985.203977083336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45985.203977083336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45985.203977083336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45985.203977083336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45985.203977083336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45985.203977083336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45985.203977083336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45985.203977083336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45985.203977083336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45985.203977083336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45985.203977083336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45985.203977083336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45985.203977083336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45985.203977083336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45985.203977083336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45985.203977083336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45985.203977083336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45985.203977083336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45985.203977083336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45985.203977083336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45985.203977083336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45985.203977083336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45985.203977083336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45985.203977083336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45985.203977083336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45985.203977083336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45985.203977083336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45985.203977083336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45985.203977083336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45985.203977083336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45985.203977083336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45985.203977083336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45985.203977083336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45985.203977083336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45985.203977083336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45985.203977083336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45985.203977083336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45985.203977083336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45985.203977083336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45985.203977083336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45985.203977083336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45985.203977083336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45985.203977083336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45985.203977083336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45985.203977083336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45985.203977083336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45985.203977083336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45985.203977083336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45985.203977083336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45985.203977083336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45985.203977083336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45985.203977083336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45985.203977083336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45985.203977083336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45985.203977083336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45985.203977083336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45985.203977083336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45985.203977083336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45985.203977083336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45985.203977083336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45985.203977083336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45985.203977083336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45985.203977083336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45985.203977083336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45985.203977083336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45985.203977083336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45985.203977083336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45985.203977083336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45985.203977083336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45985.203977083336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45985.203977083336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45985.203977083336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45985.203977083336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45985.203977083336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45985.203977083336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45985.203977083336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45985.203977083336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45985.203977083336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45985.203977083336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45985.203977083336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45985.203977083336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45985.203977083336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45985.203977083336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45985.203977083336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45985.203977083336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45985.203977083336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45985.203977083336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45985.203977083336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45985.203977083336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45985.203977083336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45985.203977083336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45985.203977083336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45985.203977083336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45985.203977083336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45985.203977083336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45985.203977083336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45985.203977083336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45985.203977083336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45985.203977083336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45985.203977083336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45985.203977083336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45985.203977083336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45985.203977083336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45985.203977083336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45985.203977083336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45985.203977083336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45985.203977083336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45985.203977083336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45985.203977083336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45985.203977083336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45985.203977083336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45985.203977083336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45985.203977083336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45985.203977083336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45985.203977083336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45985.203977083336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45985.203977083336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45985.203977083336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45985.203977083336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45985.203977083336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45985.203977083336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45985.203977083336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45985.203977083336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45985.203977083336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45985.203977083336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45985.203977083336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45985.203977083336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45985.203977083336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45985.203977083336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45985.203977083336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45985.203977083336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45985.203977083336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45985.203977083336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45985.203977083336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45985.203977083336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45985.203977083336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45985.203977083336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45985.203977083336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45985.203977083336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45985.203977083336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45985.203977083336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45985.203977083336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45985.203977083336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45985.203977083336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45985.203977083336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45985.203977083336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45985.203977083336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45985.203977083336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45985.203977083336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45985.203977083336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45985.203977083336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45985.203977083336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45985.203977083336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45985.203977083336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45985.203977083336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45985.203977083336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45985.203977083336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45985.203977083336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45985.203977083336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45985.203977083336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45985.203977083336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45985.203977083336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45985.203977083336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45985.203977083336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45985.203977083336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45985.203977083336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45985.203977083336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45985.203977083336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45985.203977083336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45985.203977083336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45985.203977083336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45985.203977083336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45985.203977083336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45985.203977083336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45985.203977083336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45985.203977083336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45985.203977083336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45985.203977083336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45985.203977083336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45985.203977083336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45985.203977083336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45985.203977083336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45985.203977083336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45985.203977083336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45985.203977083336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45985.203977083336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45985.203977083336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45985.203977083336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45985.203977083336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45985.203977083336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45985.203977083336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45985.203977083336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45985.203977083336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45985.203977083336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45985.203977083336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45985.203977083336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45985.203977083336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45985.203977083336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45985.203977083336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45985.203977083336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45985.203977083336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45985.203977083336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45985.203977083336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45985.203977083336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45985.203977083336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45985.203977083336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45985.203977083336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45985.203977083336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45985.203977083336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45985.203977083336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45985.203977083336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45985.203977083336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45985.203977083336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45985.203977083336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45985.203977083336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45985.203977083336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45985.203977083336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45985.203977083336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45985.203977083336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45985.203977083336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45985.203977083336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45985.203977083336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45985.203977083336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45985.203977083336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45985.203977083336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45985.203977083336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45985.203977083336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45985.203977083336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45985.203977083336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45985.203977083336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45985.203977083336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45985.203977083336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45985.203977083336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45985.203977083336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45985.203977083336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45985.203977083336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45985.203977083336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45985.203977083336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45985.203977083336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45985.203977083336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45985.203977083336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45985.203977083336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45985.203977083336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45985.203977083336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45985.203977083336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45985.203977083336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45985.203977083336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45985.203977083336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45985.203977083336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45985.203977083336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45985.203977083336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45985.203977083336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45985.203977083336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45985.203977083336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45985.203977083336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45985.203977083336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45985.203977083336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45985.203977083336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45985.203977083336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45985.203977083336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45985.203977083336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45985.203977083336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45985.203977083336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45985.203977083336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45985.203977083336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45985.203977083336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45985.203977083336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45985.203977083336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45985.203977083336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45985.203977083336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45985.203977083336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45985.203977083336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45985.203977083336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45985.203977083336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45985.203977083336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45985.203977083336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45985.203977083336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45985.203977083336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45985.203977083336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45985.203977083336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45985.203977083336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0"/>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281.72325949074002</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0.71086365741211921</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2</v>
      </c>
      <c r="D4" s="91" t="s">
        <v>35229</v>
      </c>
      <c r="E4" s="94" t="s">
        <v>39021</v>
      </c>
      <c r="F4" s="151">
        <v>45985.053518518522</v>
      </c>
      <c r="G4" s="96">
        <f t="shared" ref="G4:G34" ca="1" si="0">IFERROR(NOW()-F4,"")</f>
        <v>0.15045856481447117</v>
      </c>
      <c r="H4" s="95">
        <v>45984.984872685185</v>
      </c>
      <c r="I4" s="113" t="str">
        <f>IFERROR(VLOOKUP(D4,DB!A:F,6,0),"")</f>
        <v>Generator-SG</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45985.203977083336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45985.203977083336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45985.203977083336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45985.203977083336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45985.203977083336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45985.203977083336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45985.203977083336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45985.203977083336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45985.203977083336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45985.203977083336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45985.203977083336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45985.203977083336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45985.203977083336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45985.203977083336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45985.203977083336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45985.203977083336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45985.203977083336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45985.203977083336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45985.203977083336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45985.203977083336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45985.203977083336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45985.203977083336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45985.203977083336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45985.203977083336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45985.203977083336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45985.203977083336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45985.203977083336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45985.203977083336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45985.203977083336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45985.203977083336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45985.203977083336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45985.203977083336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45985.203977083336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45985.203977083336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45985.203977083336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45985.203977083336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45985.203977083336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45985.203977083336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45985.203977083336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45985.203977083336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45985.203977083336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45985.203977083336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45985.203977083336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45985.203977083336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45985.203977083336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45985.203977083336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45985.203977083336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45985.203977083336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45985.203977083336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45985.203977083336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45985.203977083336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45985.203977083336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45985.203977083336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45985.203977083336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45985.203977083336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45985.203977083336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45985.203977083336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45985.203977083336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45985.203977083336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45985.203977083336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45985.203977083336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45985.203977083336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45985.203977083336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45985.203977083336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45985.203977083336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45985.203977083336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45985.203977083336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45985.203977083336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45985.203977083336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45985.203977083336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45985.203977083336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45985.203977083336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45985.203977083336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45985.203977083336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45985.203977083336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45985.203977083336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45985.203977083336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45985.203977083336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45985.203977083336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45985.203977083336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45985.203977083336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45985.203977083336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45985.203977083336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45985.203977083336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45985.203977083336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45985.203977083336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45985.203977083336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45985.203977083336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45985.203977083336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45985.203977083336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45985.203977083336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45985.203977083336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45985.203977083336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45985.203977083336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45985.203977083336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45985.203977083336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45985.203977083336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45985.203977083336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45985.203977083336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45985.203977083336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45985.203977083336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45985.203977083336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45985.203977083336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45985.203977083336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45985.203977083336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45985.203977083336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45985.203977083336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45985.203977083336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45985.203977083336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45985.203977083336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45985.203977083336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45985.203977083336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45985.203977083336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45985.203977083336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45985.203977083336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45985.203977083336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45985.203977083336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45985.203977083336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45985.203977083336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45985.203977083336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45985.203977083336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45985.203977083336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45985.203977083336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45985.203977083336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45985.203977083336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45985.203977083336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45985.203977083336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45985.203977083336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45985.203977083336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45985.203977083336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45985.203977083336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45985.203977083336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45985.203977083336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45985.203977083336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45985.203977083336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45985.203977083336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45985.203977083336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45985.203977083336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45985.203977083336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45985.203977083336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45985.203977083336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45985.203977083336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45985.203977083336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45985.203977083336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45985.203977083336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45985.203977083336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45985.203977083336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45985.203977083336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45985.203977083336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45985.203977083336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45985.203977083336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45985.203977083336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45985.203977083336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45985.203977083336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45985.203977083336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45985.203977083336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45985.203977083336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45985.203977083336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45985.203977083336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45985.203977083336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45985.203977083336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45985.203977083336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45985.203977083336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45985.203977083336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45985.203977083336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45985.203977083336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45985.203977083336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45985.203977083336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45985.203977083336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45985.203977083336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45985.203977083336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45985.203977083336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45985.203977083336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45985.203977083336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45985.203977083336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45985.203977083336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45985.203977083336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45985.203977083336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45985.203977083336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45985.203977083336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45985.203977083336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45985.203977083336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45985.203977083336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45985.203977083336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45985.203977083336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45985.203977083336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45985.203977083336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45985.203977083336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45985.203977083336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45985.203977083336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45985.203977083336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45985.203977083336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45985.203977083336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45985.203977083336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45985.203977083336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45985.203977083336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45985.203977083336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45985.203977083336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45985.203977083336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45985.203977083336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45985.203977083336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45985.203977083336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45985.203977083336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45985.203977083336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45985.203977083336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45985.203977083336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45985.203977083336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45985.203977083336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45985.203977083336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45985.203977083336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45985.203977083336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45985.203977083336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45985.203977083336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45985.203977083336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45985.203977083336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45985.203977083336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45985.203977083336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45985.203977083336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45985.203977083336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45985.203977083336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45985.203977083336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45985.203977083336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45985.203977083336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45985.203977083336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45985.203977083336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45985.203977083336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45985.203977083336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45985.203977083336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45985.203977083336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45985.203977083336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45985.203977083336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45985.203977083336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45985.203977083336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45985.203977083336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45985.203977083336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45985.203977083336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45985.203977083336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45985.203977083336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45985.203977083336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45985.203977083336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45985.203977083336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45985.203977083336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45985.203977083336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45985.203977083336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45985.203977083336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45985.203977083336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45985.203977083336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45985.203977083336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45985.203977083336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45985.203977083336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45985.203977083336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45985.203977083336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45985.203977083336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45985.203977083336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45985.203977083336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45985.203977083336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45985.203977083336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45985.203977083336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45985.203977083336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45985.203977083336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45985.203977083336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45985.203977083336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45985.203977083336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45985.203977083336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45985.203977083336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45985.203977083336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45985.203977083336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45985.203977083336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45985.203977083336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45985.203977083336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45985.203977083336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45985.203977083336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45985.203977083336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45985.203977083336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45985.203977083336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45985.203977083336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45985.203977083336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45985.203977083336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45985.203977083336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45985.203977083336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45985.203977083336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45985.203977083336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45985.203977083336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45985.203977083336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45985.203977083336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45985.203977083336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45985.203977083336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45985.203977083336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45985.203977083336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45985.203977083336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45985.203977083336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45985.203977083336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45985.203977083336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45985.203977083336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45985.203977083336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45985.203977083336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45985.203977083336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45985.203977083336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45985.203977083336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45985.203977083336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45985.203977083336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45985.203977083336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45985.203977083336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45985.203977083336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45985.203977083336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45985.203977083336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45985.203977083336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45985.203977083336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45985.203977083336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45985.203977083336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45985.203977083336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45985.203977083336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45985.203977083336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45985.203977083336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45985.203977083336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45985.203977083336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45985.203977083336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45985.203977083336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45985.203977083336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45985.203977083336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45985.203977083336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45985.203977083336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45985.203977083336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45985.203977083336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45985.203977083336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45985.203977083336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45985.203977083336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45985.203977083336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45985.203977083336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45985.203977083336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45985.203977083336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45985.203977083336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45985.203977083336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45985.203977083336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45985.203977083336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45985.203977083336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45985.203977083336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45985.203977083336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45985.203977083336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45985.203977083336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45985.203977083336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45985.203977083336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45985.203977083336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45985.203977083336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45985.203977083336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45985.203977083336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45985.203977083336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45985.203977083336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45985.203977083336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45985.203977083336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00" ca="1" si="6">IFERROR(NOW()-F355,"")</f>
        <v>45985.203977083336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45985.203977083336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45985.203977083336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45985.203977083336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45985.203977083336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45985.203977083336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45985.203977083336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45985.203977083336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45985.203977083336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45985.203977083336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45985.203977083336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45985.203977083336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45985.203977083336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45985.203977083336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45985.203977083336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45985.203977083336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45985.203977083336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45985.203977083336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45985.203977083336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45985.203977083336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45985.203977083336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45985.203977083336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45985.203977083336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45985.203977083336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45985.203977083336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45985.203977083336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45985.203977083336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45985.203977083336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45985.203977083336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45985.203977083336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45985.203977083336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45985.203977083336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45985.203977083336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45985.203977083336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45985.203977083336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45985.203977083336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45985.203977083336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45985.203977083336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45985.203977083336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45985.203977083336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45985.203977083336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45985.203977083336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45985.203977083336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45985.203977083336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45985.203977083336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45985.203977083336</v>
      </c>
      <c r="H400" s="95"/>
      <c r="I400" s="113" t="str">
        <f>IFERROR(VLOOKUP(D400,DB!A:F,6,0),"")</f>
        <v/>
      </c>
      <c r="J400" s="113" t="str">
        <f>IFERROR(VLOOKUP(D400,DB!A:G,7,0),"")</f>
        <v/>
      </c>
      <c r="K400" s="97"/>
      <c r="L400" s="91" t="str">
        <f>IFERROR(VLOOKUP(D400,DB!A:I,9,0),"")</f>
        <v/>
      </c>
    </row>
  </sheetData>
  <dataValidations count="2">
    <dataValidation allowBlank="1" showInputMessage="1" showErrorMessage="1" sqref="E1" xr:uid="{A4F81451-56CC-4543-9497-104C4E44EE4B}"/>
    <dataValidation type="list" allowBlank="1" showInputMessage="1" showErrorMessage="1" sqref="E2:E4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tabSelected="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93.371916898147902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59.015099768519576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36.542865972223808</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3.8306784722226439</v>
      </c>
      <c r="H5" s="122">
        <v>45981.360798611109</v>
      </c>
      <c r="I5" s="109" t="str">
        <f>IFERROR(VLOOKUP(D5,DB!A:F,6,0),"")</f>
        <v>SCECO</v>
      </c>
      <c r="J5" s="109" t="str">
        <f>IFERROR(VLOOKUP(D5,DB!A:G,7,0),"")</f>
        <v>Dead</v>
      </c>
      <c r="K5" s="109" t="s">
        <v>39120</v>
      </c>
      <c r="L5" s="109" t="str">
        <f>IFERROR(VLOOKUP(D5,DB!A:I,9,0),"")</f>
        <v>Latis</v>
      </c>
    </row>
    <row r="6" spans="1:13" ht="30.75">
      <c r="A6" s="109" t="s">
        <v>39121</v>
      </c>
      <c r="B6" s="109" t="str">
        <f>IFERROR(VLOOKUP(D6,DB!A:K,11,0),"")</f>
        <v>R5</v>
      </c>
      <c r="C6" s="109">
        <v>1</v>
      </c>
      <c r="D6" s="109" t="s">
        <v>32901</v>
      </c>
      <c r="E6" s="109" t="s">
        <v>39021</v>
      </c>
      <c r="F6" s="122">
        <v>45985.093854166669</v>
      </c>
      <c r="G6" s="111">
        <f ca="1">IFERROR(NOW()-F6,"")</f>
        <v>0.11012291666702367</v>
      </c>
      <c r="H6" s="122">
        <v>45984.593425925923</v>
      </c>
      <c r="I6" s="109" t="str">
        <f>IFERROR(VLOOKUP(D6,DB!A:F,6,0),"")</f>
        <v>SCECO</v>
      </c>
      <c r="J6" s="109" t="str">
        <f>IFERROR(VLOOKUP(D6,DB!A:G,7,0),"")</f>
        <v>Good</v>
      </c>
      <c r="K6" s="109" t="s">
        <v>39122</v>
      </c>
      <c r="L6" s="109" t="str">
        <f>IFERROR(VLOOKUP(D6,DB!A:I,9,0),"")</f>
        <v>Latis</v>
      </c>
    </row>
    <row r="7" spans="1:13">
      <c r="A7" s="109"/>
      <c r="B7" s="109" t="str">
        <f>IFERROR(VLOOKUP(D7,DB!A:K,11,0),"")</f>
        <v/>
      </c>
      <c r="C7" s="109"/>
      <c r="D7" s="109"/>
      <c r="E7" s="109"/>
      <c r="F7" s="109"/>
      <c r="G7" s="111">
        <f ca="1">IFERROR(NOW()-F7,"")</f>
        <v>45985.203977083336</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45985.203977083336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45985.203977083336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45985.203977083336</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45985.203977083336</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45985.203977083336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45985.203977083336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45985.203977083336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45985.203977083336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45985.203977083336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45985.203977083336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45985.203977083336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45985.203977083336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45985.203977083336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45985.203977083336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45985.203977083336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45985.203977083336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45985.203977083336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45985.203977083336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45985.203977083336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45985.203977083336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45985.203977083336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45985.203977083336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45985.203977083336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45985.203977083336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45985.203977083336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45985.203977083336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45985.203977083336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45985.203977083336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45985.203977083336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45985.203977083336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45985.203977083336</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45985.203977083336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45985.203977083336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45985.203977083336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45985.203977083336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45985.203977083336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45985.203977083336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45985.203977083336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45985.203977083336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45985.203977083336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45985.203977083336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45985.203977083336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45985.203977083336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45985.203977083336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45985.203977083336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45985.203977083336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45985.203977083336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45985.203977083336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45985.203977083336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45985.203977083336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45985.203977083336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45985.203977083336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45985.203977083336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45985.203977083336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45985.203977083336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45985.203977083336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45985.203977083336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45985.203977083336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45985.203977083336</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45985.203977083336</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45985.203977083336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45985.203977083336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45985.203977083336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45985.203977083336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45985.203977083336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45985.203977083336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45985.203977083336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45985.203977083336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45985.203977083336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45985.203977083336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45985.203977083336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45985.203977083336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45985.203977083336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45985.203977083336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45985.203977083336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45985.203977083336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45985.203977083336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45985.203977083336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45985.203977083336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45985.203977083336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45985.203977083336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45985.203977083336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45985.203977083336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45985.203977083336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45985.203977083336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45985.203977083336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45985.203977083336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45985.203977083336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45985.203977083336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45985.203977083336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45985.203977083336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45985.203977083336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45985.203977083336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45985.203977083336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45985.203977083336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45985.203977083336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45985.203977083336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45985.203977083336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45985.203977083336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45985.203977083336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45985.203977083336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45985.203977083336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45985.203977083336</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2025-11-24T01:55:44Z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